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375" windowWidth="20115" windowHeight="7695"/>
  </bookViews>
  <sheets>
    <sheet name="All Reg Impact Assigned Points" sheetId="8" r:id="rId1"/>
    <sheet name="All Div Needs Assigned Points" sheetId="9" r:id="rId2"/>
    <sheet name="Highway - REGIONAL IMPACT" sheetId="1" r:id="rId3"/>
    <sheet name="Highway - DIVISION NEEDS" sheetId="2" r:id="rId4"/>
    <sheet name="Bike-Ped - DIVISION NEEDS" sheetId="3" r:id="rId5"/>
    <sheet name="Aviation - DIVISION NEEDS" sheetId="10" r:id="rId6"/>
  </sheets>
  <externalReferences>
    <externalReference r:id="rId7"/>
  </externalReferences>
  <definedNames>
    <definedName name="_xlnm._FilterDatabase" localSheetId="1" hidden="1">'All Div Needs Assigned Points'!$A$2:$P$2</definedName>
    <definedName name="_xlnm._FilterDatabase" localSheetId="0" hidden="1">'All Reg Impact Assigned Points'!$A$3:$P$3</definedName>
    <definedName name="_xlnm._FilterDatabase" localSheetId="5" hidden="1">'Aviation - DIVISION NEEDS'!$A$4:$AB$4</definedName>
    <definedName name="_xlnm._FilterDatabase" localSheetId="4" hidden="1">'Bike-Ped - DIVISION NEEDS'!$A$3:$V$3</definedName>
    <definedName name="_xlnm._FilterDatabase" localSheetId="3" hidden="1">'Highway - DIVISION NEEDS'!$A$3:$X$3</definedName>
    <definedName name="_xlnm._FilterDatabase" localSheetId="2" hidden="1">'Highway - REGIONAL IMPACT'!$A$3:$Z$3</definedName>
    <definedName name="_xlnm.Print_Area" localSheetId="3">'Highway - DIVISION NEEDS'!$A$1:$X$66</definedName>
  </definedNames>
  <calcPr calcId="145621"/>
</workbook>
</file>

<file path=xl/calcChain.xml><?xml version="1.0" encoding="utf-8"?>
<calcChain xmlns="http://schemas.openxmlformats.org/spreadsheetml/2006/main">
  <c r="P20" i="9" l="1"/>
  <c r="S8" i="10" l="1"/>
  <c r="Q8" i="10"/>
  <c r="O8" i="10"/>
  <c r="S47" i="10"/>
  <c r="Q47" i="10"/>
  <c r="O47" i="10"/>
  <c r="S46" i="10"/>
  <c r="Q46" i="10"/>
  <c r="O46" i="10"/>
  <c r="S45" i="10"/>
  <c r="Q45" i="10"/>
  <c r="O45" i="10"/>
  <c r="W45" i="10" s="1"/>
  <c r="S11" i="10"/>
  <c r="Q11" i="10"/>
  <c r="O11" i="10"/>
  <c r="S7" i="10"/>
  <c r="Q7" i="10"/>
  <c r="O7" i="10"/>
  <c r="S44" i="10"/>
  <c r="Q44" i="10"/>
  <c r="O44" i="10"/>
  <c r="S43" i="10"/>
  <c r="Q43" i="10"/>
  <c r="O43" i="10"/>
  <c r="W43" i="10" s="1"/>
  <c r="S42" i="10"/>
  <c r="Q42" i="10"/>
  <c r="O42" i="10"/>
  <c r="S41" i="10"/>
  <c r="Q41" i="10"/>
  <c r="O41" i="10"/>
  <c r="S40" i="10"/>
  <c r="Q40" i="10"/>
  <c r="O40" i="10"/>
  <c r="S39" i="10"/>
  <c r="Q39" i="10"/>
  <c r="O39" i="10"/>
  <c r="W39" i="10" s="1"/>
  <c r="S10" i="10"/>
  <c r="Q10" i="10"/>
  <c r="O10" i="10"/>
  <c r="S38" i="10"/>
  <c r="Q38" i="10"/>
  <c r="O38" i="10"/>
  <c r="S37" i="10"/>
  <c r="Q37" i="10"/>
  <c r="O37" i="10"/>
  <c r="S36" i="10"/>
  <c r="Q36" i="10"/>
  <c r="O36" i="10"/>
  <c r="S35" i="10"/>
  <c r="Q35" i="10"/>
  <c r="O35" i="10"/>
  <c r="S34" i="10"/>
  <c r="Q34" i="10"/>
  <c r="O34" i="10"/>
  <c r="S9" i="10"/>
  <c r="Q9" i="10"/>
  <c r="O9" i="10"/>
  <c r="S6" i="10"/>
  <c r="Q6" i="10"/>
  <c r="O6" i="10"/>
  <c r="S33" i="10"/>
  <c r="Q33" i="10"/>
  <c r="O33" i="10"/>
  <c r="S32" i="10"/>
  <c r="Q32" i="10"/>
  <c r="O32" i="10"/>
  <c r="S31" i="10"/>
  <c r="Q31" i="10"/>
  <c r="O31" i="10"/>
  <c r="S30" i="10"/>
  <c r="Q30" i="10"/>
  <c r="O30" i="10"/>
  <c r="S29" i="10"/>
  <c r="Q29" i="10"/>
  <c r="O29" i="10"/>
  <c r="S28" i="10"/>
  <c r="Q28" i="10"/>
  <c r="O28" i="10"/>
  <c r="S27" i="10"/>
  <c r="Q27" i="10"/>
  <c r="O27" i="10"/>
  <c r="S26" i="10"/>
  <c r="Q26" i="10"/>
  <c r="O26" i="10"/>
  <c r="S25" i="10"/>
  <c r="Q25" i="10"/>
  <c r="O25" i="10"/>
  <c r="S24" i="10"/>
  <c r="Q24" i="10"/>
  <c r="O24" i="10"/>
  <c r="S23" i="10"/>
  <c r="Q23" i="10"/>
  <c r="O23" i="10"/>
  <c r="S22" i="10"/>
  <c r="Q22" i="10"/>
  <c r="O22" i="10"/>
  <c r="S21" i="10"/>
  <c r="Q21" i="10"/>
  <c r="O21" i="10"/>
  <c r="S20" i="10"/>
  <c r="Q20" i="10"/>
  <c r="O20" i="10"/>
  <c r="S19" i="10"/>
  <c r="Q19" i="10"/>
  <c r="O19" i="10"/>
  <c r="S18" i="10"/>
  <c r="Q18" i="10"/>
  <c r="O18" i="10"/>
  <c r="S5" i="10"/>
  <c r="Q5" i="10"/>
  <c r="O5" i="10"/>
  <c r="S17" i="10"/>
  <c r="Q17" i="10"/>
  <c r="O17" i="10"/>
  <c r="S16" i="10"/>
  <c r="Q16" i="10"/>
  <c r="O16" i="10"/>
  <c r="S15" i="10"/>
  <c r="Q15" i="10"/>
  <c r="O15" i="10"/>
  <c r="S14" i="10"/>
  <c r="Q14" i="10"/>
  <c r="O14" i="10"/>
  <c r="S13" i="10"/>
  <c r="Q13" i="10"/>
  <c r="O13" i="10"/>
  <c r="S12" i="10"/>
  <c r="Q12" i="10"/>
  <c r="O12" i="10"/>
  <c r="W12" i="10" l="1"/>
  <c r="W16" i="10"/>
  <c r="W19" i="10"/>
  <c r="W23" i="10"/>
  <c r="W40" i="10"/>
  <c r="W44" i="10"/>
  <c r="W46" i="10"/>
  <c r="W42" i="10"/>
  <c r="W11" i="10"/>
  <c r="W8" i="10"/>
  <c r="W41" i="10"/>
  <c r="W7" i="10"/>
  <c r="W47" i="10"/>
  <c r="W13" i="10"/>
  <c r="W17" i="10"/>
  <c r="W20" i="10"/>
  <c r="W24" i="10"/>
  <c r="W28" i="10"/>
  <c r="W32" i="10"/>
  <c r="W34" i="10"/>
  <c r="W38" i="10"/>
  <c r="W27" i="10"/>
  <c r="W31" i="10"/>
  <c r="W9" i="10"/>
  <c r="W37" i="10"/>
  <c r="W15" i="10"/>
  <c r="W18" i="10"/>
  <c r="W22" i="10"/>
  <c r="W26" i="10"/>
  <c r="W30" i="10"/>
  <c r="W6" i="10"/>
  <c r="W36" i="10"/>
  <c r="W14" i="10"/>
  <c r="W5" i="10"/>
  <c r="W21" i="10"/>
  <c r="W25" i="10"/>
  <c r="W29" i="10"/>
  <c r="W33" i="10"/>
  <c r="W35" i="10"/>
  <c r="W10" i="10"/>
  <c r="V39" i="2"/>
  <c r="P19" i="9"/>
  <c r="P11" i="9"/>
  <c r="P6" i="9"/>
  <c r="P18" i="9"/>
  <c r="P17" i="9"/>
  <c r="P24" i="9"/>
  <c r="P23" i="9"/>
  <c r="P22" i="9"/>
  <c r="P16" i="9"/>
  <c r="P15" i="9"/>
  <c r="P14" i="9"/>
  <c r="P13" i="9"/>
  <c r="P12" i="9"/>
  <c r="P10" i="9"/>
  <c r="P9" i="9"/>
  <c r="P21" i="9"/>
  <c r="P8" i="9"/>
  <c r="P7" i="9"/>
  <c r="P5" i="9"/>
  <c r="P4" i="9"/>
  <c r="P3" i="9"/>
  <c r="P7" i="8"/>
  <c r="P23" i="8"/>
  <c r="P22" i="8"/>
  <c r="P21" i="8"/>
  <c r="P20" i="8"/>
  <c r="P19" i="8"/>
  <c r="P18" i="8"/>
  <c r="P9" i="8"/>
  <c r="P17" i="8"/>
  <c r="P16" i="8"/>
  <c r="P15" i="8"/>
  <c r="P13" i="8"/>
  <c r="P12" i="8"/>
  <c r="P11" i="8"/>
  <c r="P10" i="8"/>
  <c r="P8" i="8"/>
  <c r="P6" i="8"/>
  <c r="P4" i="8"/>
  <c r="P14" i="8"/>
  <c r="P5" i="8"/>
  <c r="T19" i="3" l="1"/>
  <c r="T27" i="3"/>
  <c r="T10" i="3"/>
  <c r="T18" i="3"/>
  <c r="T13" i="3"/>
  <c r="T30" i="3"/>
  <c r="T29" i="3"/>
  <c r="T17" i="3"/>
  <c r="T24" i="3"/>
  <c r="T9" i="3"/>
  <c r="T28" i="3"/>
  <c r="T8" i="3"/>
  <c r="T4" i="3"/>
  <c r="T23" i="3"/>
  <c r="T22" i="3"/>
  <c r="T21" i="3"/>
  <c r="T25" i="3"/>
  <c r="T7" i="3"/>
  <c r="T16" i="3"/>
  <c r="T6" i="3"/>
  <c r="T20" i="3"/>
  <c r="T15" i="3"/>
  <c r="T5" i="3"/>
  <c r="T14" i="3"/>
  <c r="T12" i="3"/>
  <c r="T11" i="3"/>
  <c r="T26" i="3"/>
  <c r="W59" i="1"/>
  <c r="X59" i="1" s="1"/>
  <c r="V68" i="2"/>
  <c r="V35" i="2"/>
  <c r="V77" i="2"/>
  <c r="V76" i="2"/>
  <c r="V75" i="2"/>
  <c r="V38" i="2"/>
  <c r="V74" i="2"/>
  <c r="V45" i="2"/>
  <c r="V26" i="2"/>
  <c r="V70" i="2"/>
  <c r="V73" i="2"/>
  <c r="V27" i="2"/>
  <c r="V66" i="2"/>
  <c r="V54" i="2"/>
  <c r="V60" i="2"/>
  <c r="V31" i="2"/>
  <c r="V67" i="2"/>
  <c r="V72" i="2"/>
  <c r="V71" i="2"/>
  <c r="V17" i="2"/>
  <c r="V59" i="2"/>
  <c r="V30" i="2"/>
  <c r="V53" i="2"/>
  <c r="V79" i="2"/>
  <c r="V52" i="2"/>
  <c r="V29" i="2"/>
  <c r="V78" i="2"/>
  <c r="V62" i="2"/>
  <c r="V19" i="2"/>
  <c r="V37" i="2"/>
  <c r="V69" i="2"/>
  <c r="V44" i="2"/>
  <c r="V51" i="2"/>
  <c r="V25" i="2"/>
  <c r="V16" i="2"/>
  <c r="V34" i="2"/>
  <c r="V50" i="2"/>
  <c r="V28" i="2"/>
  <c r="V65" i="2"/>
  <c r="V47" i="2"/>
  <c r="V80" i="2"/>
  <c r="V24" i="2"/>
  <c r="V49" i="2"/>
  <c r="V15" i="2"/>
  <c r="V14" i="2"/>
  <c r="V18" i="2"/>
  <c r="V13" i="2"/>
  <c r="V12" i="2"/>
  <c r="V48" i="2"/>
  <c r="V11" i="2"/>
  <c r="V64" i="2"/>
  <c r="V23" i="2"/>
  <c r="V22" i="2"/>
  <c r="V46" i="2"/>
  <c r="V63" i="2"/>
  <c r="V33" i="2"/>
  <c r="V36" i="2"/>
  <c r="V43" i="2"/>
  <c r="V8" i="2"/>
  <c r="V32" i="2"/>
  <c r="V58" i="2"/>
  <c r="V21" i="2"/>
  <c r="V20" i="2"/>
  <c r="V10" i="2"/>
  <c r="V7" i="2"/>
  <c r="V57" i="2"/>
  <c r="V4" i="2"/>
  <c r="V6" i="2"/>
  <c r="V5" i="2"/>
  <c r="V9" i="2"/>
  <c r="V42" i="2"/>
  <c r="V56" i="2"/>
  <c r="V55" i="2"/>
  <c r="V41" i="2"/>
  <c r="V61" i="2"/>
  <c r="V40" i="2"/>
  <c r="V59" i="1"/>
  <c r="W36" i="1" l="1"/>
  <c r="X36" i="1" s="1"/>
  <c r="W5" i="1"/>
  <c r="X5" i="1" s="1"/>
  <c r="W14" i="1"/>
  <c r="X14" i="1" s="1"/>
  <c r="W13" i="1"/>
  <c r="X13" i="1" s="1"/>
  <c r="W29" i="1"/>
  <c r="X29" i="1" s="1"/>
  <c r="W12" i="1"/>
  <c r="X12" i="1" s="1"/>
  <c r="W18" i="1"/>
  <c r="X18" i="1" s="1"/>
  <c r="W17" i="1"/>
  <c r="X17" i="1" s="1"/>
  <c r="W34" i="1"/>
  <c r="X34" i="1" s="1"/>
  <c r="W33" i="1"/>
  <c r="X33" i="1" s="1"/>
  <c r="V36" i="1"/>
  <c r="V5" i="1"/>
  <c r="V14" i="1"/>
  <c r="V13" i="1"/>
  <c r="V29" i="1"/>
  <c r="V12" i="1"/>
  <c r="V18" i="1"/>
  <c r="V17" i="1"/>
  <c r="V34" i="1"/>
  <c r="V33" i="1"/>
  <c r="W32" i="1"/>
  <c r="X32" i="1" s="1"/>
  <c r="W65" i="1"/>
  <c r="X65" i="1" s="1"/>
  <c r="W11" i="1"/>
  <c r="X11" i="1" s="1"/>
  <c r="W69" i="1"/>
  <c r="X69" i="1" s="1"/>
  <c r="W42" i="1"/>
  <c r="X42" i="1" s="1"/>
  <c r="W7" i="1"/>
  <c r="X7" i="1" s="1"/>
  <c r="W64" i="1"/>
  <c r="X64" i="1" s="1"/>
  <c r="W54" i="1"/>
  <c r="X54" i="1" s="1"/>
  <c r="W6" i="1"/>
  <c r="X6" i="1" s="1"/>
  <c r="W35" i="1"/>
  <c r="X35" i="1" s="1"/>
  <c r="W63" i="1"/>
  <c r="X63" i="1" s="1"/>
  <c r="V32" i="1"/>
  <c r="V65" i="1"/>
  <c r="V11" i="1"/>
  <c r="V69" i="1"/>
  <c r="V42" i="1"/>
  <c r="V7" i="1"/>
  <c r="V64" i="1"/>
  <c r="V54" i="1"/>
  <c r="V6" i="1"/>
  <c r="V35" i="1"/>
  <c r="V63" i="1"/>
  <c r="W57" i="1"/>
  <c r="X57" i="1" s="1"/>
  <c r="W50" i="1"/>
  <c r="X50" i="1" s="1"/>
  <c r="W66" i="1"/>
  <c r="X66" i="1" s="1"/>
  <c r="W75" i="1"/>
  <c r="X75" i="1" s="1"/>
  <c r="W21" i="1"/>
  <c r="X21" i="1" s="1"/>
  <c r="W10" i="1"/>
  <c r="X10" i="1" s="1"/>
  <c r="W37" i="1"/>
  <c r="X37" i="1" s="1"/>
  <c r="W28" i="1"/>
  <c r="X28" i="1" s="1"/>
  <c r="W27" i="1"/>
  <c r="X27" i="1" s="1"/>
  <c r="W15" i="1"/>
  <c r="X15" i="1" s="1"/>
  <c r="W56" i="1"/>
  <c r="X56" i="1" s="1"/>
  <c r="W49" i="1"/>
  <c r="X49" i="1" s="1"/>
  <c r="W20" i="1"/>
  <c r="X20" i="1" s="1"/>
  <c r="W41" i="1"/>
  <c r="X41" i="1" s="1"/>
  <c r="W26" i="1"/>
  <c r="X26" i="1" s="1"/>
  <c r="W22" i="1"/>
  <c r="X22" i="1" s="1"/>
  <c r="W23" i="1"/>
  <c r="X23" i="1" s="1"/>
  <c r="W24" i="1"/>
  <c r="X24" i="1" s="1"/>
  <c r="W25" i="1"/>
  <c r="X25" i="1" s="1"/>
  <c r="W48" i="1"/>
  <c r="X48" i="1" s="1"/>
  <c r="W8" i="1"/>
  <c r="X8" i="1" s="1"/>
  <c r="W53" i="1"/>
  <c r="X53" i="1" s="1"/>
  <c r="W16" i="1"/>
  <c r="X16" i="1" s="1"/>
  <c r="W47" i="1"/>
  <c r="X47" i="1" s="1"/>
  <c r="W30" i="1"/>
  <c r="X30" i="1" s="1"/>
  <c r="W46" i="1"/>
  <c r="X46" i="1" s="1"/>
  <c r="W19" i="1"/>
  <c r="X19" i="1" s="1"/>
  <c r="W55" i="1"/>
  <c r="X55" i="1" s="1"/>
  <c r="W74" i="1"/>
  <c r="X74" i="1" s="1"/>
  <c r="W40" i="1"/>
  <c r="X40" i="1" s="1"/>
  <c r="W60" i="1"/>
  <c r="V57" i="1"/>
  <c r="V50" i="1"/>
  <c r="V66" i="1"/>
  <c r="V75" i="1"/>
  <c r="V21" i="1"/>
  <c r="V10" i="1"/>
  <c r="V37" i="1"/>
  <c r="V28" i="1"/>
  <c r="V27" i="1"/>
  <c r="V15" i="1"/>
  <c r="V56" i="1"/>
  <c r="V49" i="1"/>
  <c r="V20" i="1"/>
  <c r="V41" i="1"/>
  <c r="V26" i="1"/>
  <c r="V22" i="1" l="1"/>
  <c r="V23" i="1"/>
  <c r="V24" i="1"/>
  <c r="V25" i="1"/>
  <c r="V48" i="1"/>
  <c r="V8" i="1"/>
  <c r="V53" i="1"/>
  <c r="V16" i="1"/>
  <c r="V47" i="1"/>
  <c r="V30" i="1"/>
  <c r="V46" i="1"/>
  <c r="V19" i="1"/>
  <c r="V55" i="1"/>
  <c r="V74" i="1"/>
  <c r="V40" i="1"/>
  <c r="W52" i="1" l="1"/>
  <c r="X52" i="1" s="1"/>
  <c r="W39" i="1"/>
  <c r="X39" i="1" s="1"/>
  <c r="W51" i="1"/>
  <c r="X51" i="1" s="1"/>
  <c r="W45" i="1"/>
  <c r="X45" i="1" s="1"/>
  <c r="W72" i="1"/>
  <c r="X72" i="1" s="1"/>
  <c r="W71" i="1"/>
  <c r="X71" i="1" s="1"/>
  <c r="W58" i="1"/>
  <c r="X58" i="1" s="1"/>
  <c r="W9" i="1"/>
  <c r="X9" i="1" s="1"/>
  <c r="W44" i="1"/>
  <c r="X44" i="1" s="1"/>
  <c r="W4" i="1"/>
  <c r="X4" i="1" s="1"/>
  <c r="W43" i="1"/>
  <c r="X43" i="1" s="1"/>
  <c r="W68" i="1"/>
  <c r="X68" i="1" s="1"/>
  <c r="W62" i="1"/>
  <c r="X62" i="1" s="1"/>
  <c r="V52" i="1"/>
  <c r="V39" i="1"/>
  <c r="V51" i="1"/>
  <c r="V45" i="1"/>
  <c r="V72" i="1"/>
  <c r="V71" i="1"/>
  <c r="V58" i="1"/>
  <c r="V9" i="1"/>
  <c r="V44" i="1"/>
  <c r="V4" i="1"/>
  <c r="V43" i="1"/>
  <c r="V68" i="1"/>
  <c r="V62" i="1"/>
  <c r="X60" i="1"/>
  <c r="W70" i="1"/>
  <c r="X70" i="1" s="1"/>
  <c r="W61" i="1"/>
  <c r="X61" i="1" s="1"/>
  <c r="W73" i="1"/>
  <c r="X73" i="1" s="1"/>
  <c r="W67" i="1"/>
  <c r="X67" i="1" s="1"/>
  <c r="W38" i="1"/>
  <c r="X38" i="1" s="1"/>
  <c r="W31" i="1"/>
  <c r="X31" i="1" s="1"/>
  <c r="V70" i="1"/>
  <c r="V61" i="1"/>
  <c r="V73" i="1"/>
  <c r="V67" i="1"/>
  <c r="V38" i="1"/>
  <c r="V31" i="1"/>
  <c r="V60" i="1"/>
</calcChain>
</file>

<file path=xl/sharedStrings.xml><?xml version="1.0" encoding="utf-8"?>
<sst xmlns="http://schemas.openxmlformats.org/spreadsheetml/2006/main" count="3293" uniqueCount="976">
  <si>
    <t>SPOT ID</t>
  </si>
  <si>
    <t>Project Category</t>
  </si>
  <si>
    <t>TIP</t>
  </si>
  <si>
    <t>Route</t>
  </si>
  <si>
    <t>From / Cross Street</t>
  </si>
  <si>
    <t>To</t>
  </si>
  <si>
    <t>Description</t>
  </si>
  <si>
    <t>Specific Improvement Type</t>
  </si>
  <si>
    <t>Cost to NCDOT</t>
  </si>
  <si>
    <t>First MPO/RPO</t>
  </si>
  <si>
    <t>First County</t>
  </si>
  <si>
    <t>Project Length (Miles)</t>
  </si>
  <si>
    <t>Project Facility Type</t>
  </si>
  <si>
    <t>H141243</t>
  </si>
  <si>
    <t>H141246</t>
  </si>
  <si>
    <t>H090061-E</t>
  </si>
  <si>
    <t>H090295</t>
  </si>
  <si>
    <t>H111300</t>
  </si>
  <si>
    <t>H140385</t>
  </si>
  <si>
    <t>H090600</t>
  </si>
  <si>
    <t>H090158-C</t>
  </si>
  <si>
    <t>Regional Impact</t>
  </si>
  <si>
    <t>Statewide Mobility</t>
  </si>
  <si>
    <t/>
  </si>
  <si>
    <t>R-2220E</t>
  </si>
  <si>
    <t>R-4742</t>
  </si>
  <si>
    <t>R-2591</t>
  </si>
  <si>
    <t>US-220-BUS-Fayetteville St</t>
  </si>
  <si>
    <t>NC-159 Zoo Parkway</t>
  </si>
  <si>
    <t xml:space="preserve">US-64 </t>
  </si>
  <si>
    <t xml:space="preserve">US-1 </t>
  </si>
  <si>
    <t xml:space="preserve">US-15 , US-501 </t>
  </si>
  <si>
    <t xml:space="preserve">I-85-BUS-, US-70 , US-29 </t>
  </si>
  <si>
    <t>NC-211 New Route - Pinehurst Bypass</t>
  </si>
  <si>
    <t>Presnell Street</t>
  </si>
  <si>
    <t>US 64/ Dixie Drive/Atlantic Ave</t>
  </si>
  <si>
    <t>NC 49</t>
  </si>
  <si>
    <t>Pendergrass Road</t>
  </si>
  <si>
    <t>Old US 1</t>
  </si>
  <si>
    <t>NC 211/NC 2 (Pinehurst Traffic Circle)</t>
  </si>
  <si>
    <t>US 311 (Main Street)</t>
  </si>
  <si>
    <t>NC 73 in West End</t>
  </si>
  <si>
    <t>Roseland Rd</t>
  </si>
  <si>
    <t>NC 24-27 (east of Carthage)</t>
  </si>
  <si>
    <t>US 1 in Aberdeen</t>
  </si>
  <si>
    <t>Upgrade signalization and turning movements.  Build one dedicated left turn lane on west Presnell Street and one dedicated left turn lane on Fayetteville St/US 220 Business</t>
  </si>
  <si>
    <t>Construct left turn lanes and direct US 64/Dixie Drive westbound traffic onto Atlantic Avenue and 3rd Street.  Install new signals and left turn lanes on 3rd St</t>
  </si>
  <si>
    <t>Reconstruct interchange.</t>
  </si>
  <si>
    <t>Upgrade At-Grade intersection to Grade Separation and relocate NC 78 to tie into interchange.</t>
  </si>
  <si>
    <t>Implement Access Management/Operational Improvements.</t>
  </si>
  <si>
    <t>Widen to multilane divided facility</t>
  </si>
  <si>
    <t>Reconstruct the Existing interchange to Better Accomodate Traffic.</t>
  </si>
  <si>
    <t>Construct Multi-Lanes on New Location</t>
  </si>
  <si>
    <t>10 - Improve Intersection</t>
  </si>
  <si>
    <t>1 - Widen Existing Roadway</t>
  </si>
  <si>
    <t>7 - Upgrade At-grade Intersection to Interchange or Grade Separation</t>
  </si>
  <si>
    <t>11 - Access Management</t>
  </si>
  <si>
    <t>8 - Improve Interchange</t>
  </si>
  <si>
    <t>6 - Widen Existing Roadway and Construct Part on New Location</t>
  </si>
  <si>
    <t>Piedmont Triad RPO</t>
  </si>
  <si>
    <t>Triangle Area RPO</t>
  </si>
  <si>
    <t>High Point Urban Area MPO</t>
  </si>
  <si>
    <t>Randolph</t>
  </si>
  <si>
    <t>Lee</t>
  </si>
  <si>
    <t>Moore</t>
  </si>
  <si>
    <t>Multi-Lane Highway</t>
  </si>
  <si>
    <t>Arterial</t>
  </si>
  <si>
    <t>Corridor Continuity</t>
  </si>
  <si>
    <t>Transportation Plan Consistency</t>
  </si>
  <si>
    <t>Shoulder Width</t>
  </si>
  <si>
    <t xml:space="preserve">Lane Width </t>
  </si>
  <si>
    <t xml:space="preserve">Safety </t>
  </si>
  <si>
    <t>Project Feasibility</t>
  </si>
  <si>
    <t>Multimodal Accommodations</t>
  </si>
  <si>
    <t>DIVISION 8 RANKING METHODOLOGY POINTS</t>
  </si>
  <si>
    <t>Total Division Ranking Points</t>
  </si>
  <si>
    <t xml:space="preserve"> </t>
  </si>
  <si>
    <t>H140384</t>
  </si>
  <si>
    <t xml:space="preserve">US-15 , NC-211 , US-501 </t>
  </si>
  <si>
    <t>US 1 (Sandhills Blvd)</t>
  </si>
  <si>
    <t>Brucewood Rd in Southern Pines</t>
  </si>
  <si>
    <t>Improve current 5-lane section with addition of a median (access management improvements)</t>
  </si>
  <si>
    <t>H090296</t>
  </si>
  <si>
    <t>R-4743</t>
  </si>
  <si>
    <t xml:space="preserve">NC-5 </t>
  </si>
  <si>
    <t>South City Limits of Pinehurst</t>
  </si>
  <si>
    <t>Widen to Multi-Lanes.</t>
  </si>
  <si>
    <t>H090061-DB</t>
  </si>
  <si>
    <t>R-2220DB</t>
  </si>
  <si>
    <t>Proposed Asheboro Bypass</t>
  </si>
  <si>
    <t>H141248</t>
  </si>
  <si>
    <t xml:space="preserve">NC-42 </t>
  </si>
  <si>
    <t>Dublin Rd</t>
  </si>
  <si>
    <t>US 64</t>
  </si>
  <si>
    <t>Widen to 4 lane divided with sidewalks, and re-align Dublin and Dublin Sq Rd</t>
  </si>
  <si>
    <t>H090508-B</t>
  </si>
  <si>
    <t>U-5004</t>
  </si>
  <si>
    <t xml:space="preserve">US-1-BUS-Hawkins Avenue, US-501 , US-15 </t>
  </si>
  <si>
    <t>US 1</t>
  </si>
  <si>
    <t>SR 1462 (Brown Road)</t>
  </si>
  <si>
    <t>Widen from 4 Lane Undivided to 4 Lane Divided Roadway</t>
  </si>
  <si>
    <t>H111164</t>
  </si>
  <si>
    <t xml:space="preserve">US-421 </t>
  </si>
  <si>
    <t>Former atlantic Coast Line Railroad Crossing</t>
  </si>
  <si>
    <t>Reconstruct As a "Complete Street" with Improvements Such As Medians, Sidewalks, Bicycle Facilities, and Streetscaping, Following
Completion of New US 421 Bypass</t>
  </si>
  <si>
    <t>H090191</t>
  </si>
  <si>
    <t>R-2807</t>
  </si>
  <si>
    <t xml:space="preserve">NC-73 </t>
  </si>
  <si>
    <t>NC 211</t>
  </si>
  <si>
    <t>Improve Intersection</t>
  </si>
  <si>
    <t>H090158-B</t>
  </si>
  <si>
    <t xml:space="preserve">NC-211 </t>
  </si>
  <si>
    <t>SR 1241 near Seven Lakes</t>
  </si>
  <si>
    <t>Widen to Multi-Lanes</t>
  </si>
  <si>
    <t>2 - Upgrade Arterial to Freeway/Expressway</t>
  </si>
  <si>
    <t>H090159</t>
  </si>
  <si>
    <t>R-2592</t>
  </si>
  <si>
    <t>US 15/501 in Aberdeen</t>
  </si>
  <si>
    <t>SR 1244 in Raeford</t>
  </si>
  <si>
    <t>US 15/501 in Aberdeen to SR 1244 in Raeford. Widen to Multi-Lanes.</t>
  </si>
  <si>
    <t>H090061-DA</t>
  </si>
  <si>
    <t>R-2220DA</t>
  </si>
  <si>
    <t>SR 1409 (Lake Park Road)</t>
  </si>
  <si>
    <t>H111119</t>
  </si>
  <si>
    <t>US-220-BUS-</t>
  </si>
  <si>
    <t>US 311 Extension</t>
  </si>
  <si>
    <t>SR 2123 Caudle Road</t>
  </si>
  <si>
    <t>Widen Roadway to Four Lanes with a Median</t>
  </si>
  <si>
    <t>H090509</t>
  </si>
  <si>
    <t>U-5005</t>
  </si>
  <si>
    <t>Proposed US 64 Bypass</t>
  </si>
  <si>
    <t>US 64/NC 49</t>
  </si>
  <si>
    <t>Proposed US 64 Bypass to  US 64/NC 49.  Upgrade Roadway, Address intersections and Other Safety Issues.</t>
  </si>
  <si>
    <t>16 - Modernize Roadway</t>
  </si>
  <si>
    <t>H140366</t>
  </si>
  <si>
    <t>US-64 E 11th St</t>
  </si>
  <si>
    <t>US 421 Bypass</t>
  </si>
  <si>
    <t>SR 1317 (Greensboro Ave)</t>
  </si>
  <si>
    <t>Improve roadway by adding median for access control, with sidewalks, crosswalks, bike lanes and/or multi-use sidepath as recommended in Bike &amp; Ped plans</t>
  </si>
  <si>
    <t>Lumber River RPO</t>
  </si>
  <si>
    <t>Hoke</t>
  </si>
  <si>
    <t>Chatham</t>
  </si>
  <si>
    <t>Two Lane Highway</t>
  </si>
  <si>
    <t>Regional Impact Division Engineer Score (Out of 15)</t>
  </si>
  <si>
    <t>H090560</t>
  </si>
  <si>
    <t xml:space="preserve">US-15 Hillsboro Street, US-501 </t>
  </si>
  <si>
    <t>Launis Street</t>
  </si>
  <si>
    <t>Powell Place</t>
  </si>
  <si>
    <t>Widening to Provide Continuous Turn Lane, Curb, Gutter, Bike Lanes, and Sidewalks</t>
  </si>
  <si>
    <t>H090060</t>
  </si>
  <si>
    <t>R-2212</t>
  </si>
  <si>
    <t xml:space="preserve">NC-24 New Route - Carthage Bypass, NC-27 </t>
  </si>
  <si>
    <t>SR 1640</t>
  </si>
  <si>
    <t>SR 1653</t>
  </si>
  <si>
    <t>Construct Multi-Lanes on New Location.</t>
  </si>
  <si>
    <t>5 - Construct Roadway on New Location</t>
  </si>
  <si>
    <t>H090177</t>
  </si>
  <si>
    <t>R-2628</t>
  </si>
  <si>
    <t>NC 87</t>
  </si>
  <si>
    <t>Pittsboro, NC 87 to US 64. Two Lanes on Multi-Lane Right of Way, New Location.</t>
  </si>
  <si>
    <t>H090555-A</t>
  </si>
  <si>
    <t xml:space="preserve">NC-751 </t>
  </si>
  <si>
    <t>O'Kelly Chapel Road</t>
  </si>
  <si>
    <t>Widen to 4 Lanes with Bicycle Lanes on Existing Location.</t>
  </si>
  <si>
    <t>H140387</t>
  </si>
  <si>
    <t>US 1 (Jefferson Davis Hwy in Lee County)</t>
  </si>
  <si>
    <t>H090555-B</t>
  </si>
  <si>
    <t>Renaissance Parkway</t>
  </si>
  <si>
    <t>Widen Roadway to Four Lanes with a Median and Bicycle, Pedestrian and Transit Facilities As Appropriate.</t>
  </si>
  <si>
    <t>H090221</t>
  </si>
  <si>
    <t>R-3333</t>
  </si>
  <si>
    <t xml:space="preserve">US-401 </t>
  </si>
  <si>
    <t>US 401 Business North of Laurinburg</t>
  </si>
  <si>
    <t>US 401 Business East of Raeford</t>
  </si>
  <si>
    <t>US 401 Business North of Laurinburg to US 401 Business East of Raeford.  Widen to Multi-Lanes..</t>
  </si>
  <si>
    <t>H090013</t>
  </si>
  <si>
    <t>I-3801</t>
  </si>
  <si>
    <t xml:space="preserve">I-74 </t>
  </si>
  <si>
    <t>Rockingham-Hamlet Bypass</t>
  </si>
  <si>
    <t>Laurinburg Bypass</t>
  </si>
  <si>
    <t>Rockingham-Hamlet Bypass to Laurinburg Bypass.  Upgrade to interstate Standards..</t>
  </si>
  <si>
    <t>H090438</t>
  </si>
  <si>
    <t>U-3628</t>
  </si>
  <si>
    <t xml:space="preserve">NC-24 , NC-27 </t>
  </si>
  <si>
    <t>Courthouse West of NC 22 (Mcneill Street)</t>
  </si>
  <si>
    <t>US 15/501</t>
  </si>
  <si>
    <t>Courthouse West of NC 22 (Mcneill Street) to US 15/501. Widen to Three Lanes with Curb and Gutter. Tarpo Requests Additional Bicycle and Pedestrian Accommodations.</t>
  </si>
  <si>
    <t>NC 109</t>
  </si>
  <si>
    <t>H090760</t>
  </si>
  <si>
    <t>US 401</t>
  </si>
  <si>
    <t>Widen to Multi-Lanes and Enhance Corridor from Lillington in Harnett County to Sanford in Lee County.</t>
  </si>
  <si>
    <t>H090113</t>
  </si>
  <si>
    <t>R-2527</t>
  </si>
  <si>
    <t>NC 73</t>
  </si>
  <si>
    <t>Troy Bypass</t>
  </si>
  <si>
    <t>H090263</t>
  </si>
  <si>
    <t>R-3830</t>
  </si>
  <si>
    <t xml:space="preserve">NC-42 Broadway Road, North Main Street, SR-1579 </t>
  </si>
  <si>
    <t>US 421 (Horner Boulevard) in Sanford, NC 42 (Avents Ferry Road)</t>
  </si>
  <si>
    <t>SR 1579, SR 1538 (Buckhorn Avenue) in Broadway</t>
  </si>
  <si>
    <t>H141244</t>
  </si>
  <si>
    <t>NC 42 / Salisbury St</t>
  </si>
  <si>
    <t>Academy St</t>
  </si>
  <si>
    <t>Reconfigure roadway reducing 4 lanes to 2 lanes with a 2 dedicated left turn lanes at key intersections</t>
  </si>
  <si>
    <t>H090101</t>
  </si>
  <si>
    <t>R-2508</t>
  </si>
  <si>
    <t xml:space="preserve">US-15 , US-401 </t>
  </si>
  <si>
    <t>South Carolina State Line</t>
  </si>
  <si>
    <t>South of SR 1105 (Turnpike Road)</t>
  </si>
  <si>
    <t>South Carolina State Line to South of SR 1105 (Turnpike Road). Widen  to Multi- Lanes.</t>
  </si>
  <si>
    <t>H090562</t>
  </si>
  <si>
    <t xml:space="preserve">US-15 Sanford Road, US-501 </t>
  </si>
  <si>
    <t>Roberson Creek (Bridge No. 17)</t>
  </si>
  <si>
    <t>'Widening to Provide Continuous Turn Lane, Curb, Gutter, Bike Lanes, and Sidewalks</t>
  </si>
  <si>
    <t>Durham Chapel Hill Carrboro MPO</t>
  </si>
  <si>
    <t>Mid-Carolina RPO</t>
  </si>
  <si>
    <t>Durham</t>
  </si>
  <si>
    <t>Scotland</t>
  </si>
  <si>
    <t>Davidson</t>
  </si>
  <si>
    <t>Harnett</t>
  </si>
  <si>
    <t>Montgomery</t>
  </si>
  <si>
    <t>Freeway</t>
  </si>
  <si>
    <t>H090061-CB</t>
  </si>
  <si>
    <t>R-2220CB</t>
  </si>
  <si>
    <t>Davidson County Line</t>
  </si>
  <si>
    <t>H090554</t>
  </si>
  <si>
    <t>SR 1969 (Or Terminus of R-2628)</t>
  </si>
  <si>
    <t>Widen to 4 Lanes with Bicycle Lanes.</t>
  </si>
  <si>
    <t>H129077-C</t>
  </si>
  <si>
    <t>R-2501C</t>
  </si>
  <si>
    <t>North of SR 1606 (Fox Road)</t>
  </si>
  <si>
    <t>South of SR 1001 (Marston Road)</t>
  </si>
  <si>
    <t>Widen to multi-lanes.</t>
  </si>
  <si>
    <t>H090120-B</t>
  </si>
  <si>
    <t>R-2535B</t>
  </si>
  <si>
    <t xml:space="preserve">NC-49 </t>
  </si>
  <si>
    <t>East of SR 1163 (Tot Hill Farm Road)</t>
  </si>
  <si>
    <t>Proposed Asheboro Bypass West of SR 1193 (Old NC 49)</t>
  </si>
  <si>
    <t>SR 1174 West of Farmer to Proposed Asheboro Southern Bypass (R-2536) West of SR 1193. Widen to a Four Lane Divided Facility.  Section B:  East of SR 1163 (tot Hill Farm Road) to the Proposed Asheboro Bypass West of SR 1193 (Old NC 49)..</t>
  </si>
  <si>
    <t>H090043</t>
  </si>
  <si>
    <t>I-5105</t>
  </si>
  <si>
    <t xml:space="preserve">I-73 , US-220 , I-74 </t>
  </si>
  <si>
    <t>South of US 220 Business</t>
  </si>
  <si>
    <t>North of SR 2269 (Vision Drive)</t>
  </si>
  <si>
    <t>South of US 220 Business/ SR 1138 (Dawson-Miller Road) to North of SR 2269 (Vision Drive). Geometric, Operational, and Safety  Improvements..</t>
  </si>
  <si>
    <t>H090038</t>
  </si>
  <si>
    <t>I-4921</t>
  </si>
  <si>
    <t xml:space="preserve">I-73 , US-220 </t>
  </si>
  <si>
    <t>SR 1462 (West Presnell Street)</t>
  </si>
  <si>
    <t>I-85</t>
  </si>
  <si>
    <t>SR 1462 (West Presnell Street  Extension) in Asheboro to I-85 in Greensboro.  Upgrade to  interstate Standards..</t>
  </si>
  <si>
    <t>17 - Upgrade Freeway to Interstate Standards</t>
  </si>
  <si>
    <t>H090093-BB</t>
  </si>
  <si>
    <t>R-2501BB</t>
  </si>
  <si>
    <t>US 74 Bypass</t>
  </si>
  <si>
    <t>US 74 Business</t>
  </si>
  <si>
    <t>H090093-BC</t>
  </si>
  <si>
    <t>R-2501BC</t>
  </si>
  <si>
    <t>H090607</t>
  </si>
  <si>
    <t xml:space="preserve">NC-62 </t>
  </si>
  <si>
    <t>Archdale City Limits</t>
  </si>
  <si>
    <t>I-74</t>
  </si>
  <si>
    <t>Widen NC 62 to a Multi-Lane Divided Facility with Sidewalks on Both Sides.</t>
  </si>
  <si>
    <t>H090513</t>
  </si>
  <si>
    <t>U-5010</t>
  </si>
  <si>
    <t>South of SR 1108</t>
  </si>
  <si>
    <t>US 74 (Future I-74)</t>
  </si>
  <si>
    <t>South of SR 1108 to US 74 (Future I-74). Widen to Multilanes.</t>
  </si>
  <si>
    <t>H090093-BA</t>
  </si>
  <si>
    <t>R-2501BA</t>
  </si>
  <si>
    <t>SR 1104 (Osborne Road)</t>
  </si>
  <si>
    <t>H090669</t>
  </si>
  <si>
    <t>Widen US 15/501 to Four Lanes from US 401 in Laurinburg to Where US 1 Becomes Four Lanes in Aberdeen.</t>
  </si>
  <si>
    <t>H090115</t>
  </si>
  <si>
    <t>R-2529</t>
  </si>
  <si>
    <t>Carthage Bypass</t>
  </si>
  <si>
    <t>H090114</t>
  </si>
  <si>
    <t>R-2528</t>
  </si>
  <si>
    <t>I-73/74/US 220</t>
  </si>
  <si>
    <t>H090158-A</t>
  </si>
  <si>
    <t>US 220 East of Candor</t>
  </si>
  <si>
    <t>Richmond</t>
  </si>
  <si>
    <t>Regional Impact Quantative Score + Regional Impact Division Score (Out of 85)</t>
  </si>
  <si>
    <t>H090192-B</t>
  </si>
  <si>
    <t>R-2808B</t>
  </si>
  <si>
    <t>I-85 in Davidson County</t>
  </si>
  <si>
    <t>I-85 in Guilford County</t>
  </si>
  <si>
    <t>I-85 in Davidson County to I-85 in Guilford County.  Upgrade, Safety Improvements and Replace Bridge  No. 74 at SR 1627 (B-2163).</t>
  </si>
  <si>
    <t>H090039</t>
  </si>
  <si>
    <t>I-4923</t>
  </si>
  <si>
    <t>I-73</t>
  </si>
  <si>
    <t>Future I-74/US 74</t>
  </si>
  <si>
    <t>Future I-74/US 74 to South Carolina State Line.  Freeway on New Location..</t>
  </si>
  <si>
    <t>H090023-B</t>
  </si>
  <si>
    <t>I-4406B</t>
  </si>
  <si>
    <t>South of NC 211</t>
  </si>
  <si>
    <t>North of SR 1500 (Post office Road)</t>
  </si>
  <si>
    <t>South of Steeds to North of Emery.  Upgrade to interstate  Standards.  Section B:  South of NC 211 to North of SR 1500 (Post office Road)..</t>
  </si>
  <si>
    <t>H090508-A</t>
  </si>
  <si>
    <t>Winfield Street</t>
  </si>
  <si>
    <t>H090256</t>
  </si>
  <si>
    <t>R-3803</t>
  </si>
  <si>
    <t>NC-49 Fayetteville Street</t>
  </si>
  <si>
    <t>SR 2427(Kinro Road)</t>
  </si>
  <si>
    <t>NC 49 (Swannanoa Street)</t>
  </si>
  <si>
    <t>East Liberty Bypass, NC 49(Fayetteville Street) at SR 2427(Kinro Road) to NC 49 (Swannanoa Street). Two Lanes on Four Lane Right of Way, Part New Location.</t>
  </si>
  <si>
    <t>H090023-D</t>
  </si>
  <si>
    <t>I-4406D</t>
  </si>
  <si>
    <t>North of NC 24/27</t>
  </si>
  <si>
    <t>North of SR 1002 (Spies Road)</t>
  </si>
  <si>
    <t>South of Steeds to North of Emery.  Upgrade to interstate  Standards.  Section D:  North of NC 24/27 to North of SR 1002 (Spies Road)..</t>
  </si>
  <si>
    <t>H140377</t>
  </si>
  <si>
    <t>US-64 W 11th St</t>
  </si>
  <si>
    <t>SR 1106 (Stockyard Rd)</t>
  </si>
  <si>
    <t>Improve existing 5-lane cross-section by adding median for access control, as well as bicycle and pedestrian improvements</t>
  </si>
  <si>
    <t>H090664</t>
  </si>
  <si>
    <t xml:space="preserve">NC-20 </t>
  </si>
  <si>
    <t>US 401 Business (East Central Avenue)</t>
  </si>
  <si>
    <t>US 301</t>
  </si>
  <si>
    <t>Widen NC 20 to Four Lanes from US 401 Business (East Central Avenue) in Raeford to US 301 in Saint Pauls.</t>
  </si>
  <si>
    <t>H090023-C</t>
  </si>
  <si>
    <t>I-4406C</t>
  </si>
  <si>
    <t>South of Steeds to North of Emery.  Upgrade to interstate  Standards.  Section C:  North of SR 1500 (Post office Road) to North of NC 24-27..</t>
  </si>
  <si>
    <t>H090598</t>
  </si>
  <si>
    <t xml:space="preserve">NC-109 </t>
  </si>
  <si>
    <t>NC 73 (Main Street)</t>
  </si>
  <si>
    <t>NC 24/27</t>
  </si>
  <si>
    <t>NC 73 in Mt. Gilead to NC 24-27 West of Troy.  Widen Existing; Add Shoulders; install Turn Lanes at Traffic Generators and Signalization.</t>
  </si>
  <si>
    <t>H090120-A</t>
  </si>
  <si>
    <t>R-2535A</t>
  </si>
  <si>
    <t>Existing Four Lanes West of Farmer at SR 1174 (Waynick Meadow Road)</t>
  </si>
  <si>
    <t>East of SR 1163 (tot Hill Farm Road)</t>
  </si>
  <si>
    <t>SR 1174 West of Farmer to Proposed Asheboro Southern Bypass (R-2536) West of SR 1193. Widen to a Four Lane Divided Facility.  Section A:  Existing Four Lanes West of Farmer at SR 1174 (Waynick Meadow Road) to East of SR 1163 (tot Hill Farm Road)..</t>
  </si>
  <si>
    <t>Robeson</t>
  </si>
  <si>
    <t>H090231-B</t>
  </si>
  <si>
    <t>R-3421B</t>
  </si>
  <si>
    <t xml:space="preserve">I-73 New Route - Rockingham Bypass, US-220 , I-74 </t>
  </si>
  <si>
    <t>South of SR 1140 (Old Charlotte Highway)</t>
  </si>
  <si>
    <t>Southwest of SR 1304 (Harrington Road)</t>
  </si>
  <si>
    <t>Construct Freeway on New Location.</t>
  </si>
  <si>
    <t>H090231-A</t>
  </si>
  <si>
    <t>R-3421A</t>
  </si>
  <si>
    <t>US 74 Bypass West of Rockingham at SR 1109 (Zion Church Road) interchange</t>
  </si>
  <si>
    <t>H090302</t>
  </si>
  <si>
    <t>R-4754</t>
  </si>
  <si>
    <t xml:space="preserve">NC-87 </t>
  </si>
  <si>
    <t>NC 902</t>
  </si>
  <si>
    <t>Alamance County Line</t>
  </si>
  <si>
    <t>Widen to 12 ft lanes and 4 ft paved shoulders</t>
  </si>
  <si>
    <t>H090740</t>
  </si>
  <si>
    <t>NC 47</t>
  </si>
  <si>
    <t>NC 24/27 in Troy to NC 47 in Denton. Widen Existing Two-Lane Cross Section; Improve Shoulders; Add Turn Lanes at Traffic Generators; Improve Signalization. Provide Bicycle Accomodation</t>
  </si>
  <si>
    <t>H090742</t>
  </si>
  <si>
    <t xml:space="preserve">NC-705 </t>
  </si>
  <si>
    <t>US 220A</t>
  </si>
  <si>
    <t xml:space="preserve">I-73/74 (US 220) to US 220 a in Seagrove. Improve Existing Two-Lane Cross Section to Curb and Gutter with Sidewalks and Bicycle Accommodations. </t>
  </si>
  <si>
    <t>H090093-A</t>
  </si>
  <si>
    <t>R-2501A</t>
  </si>
  <si>
    <t>H090023-E</t>
  </si>
  <si>
    <t>I-4406E</t>
  </si>
  <si>
    <t>North of US 220 Alternate</t>
  </si>
  <si>
    <t>South of Steeds to North of Emery.  Upgrade to interstate  Standards.  Section E:  North of SR 1002 (Spies Road) to North of US 220 Alternate..</t>
  </si>
  <si>
    <t>H090023-A</t>
  </si>
  <si>
    <t>I-4406A</t>
  </si>
  <si>
    <t>South of Steeds to North of Emery.  Upgrade to interstate Standards.  Section A:  North of US 220 Alternate to South of NC 211.</t>
  </si>
  <si>
    <t>H090696</t>
  </si>
  <si>
    <t xml:space="preserve">NC-731 </t>
  </si>
  <si>
    <t>Pee Dee River</t>
  </si>
  <si>
    <t>US 220 Business</t>
  </si>
  <si>
    <t>Widen Existing Lanes; Add Paved Shoulders; Address Drainage Issues from Pee Dee River to US 220 Business.</t>
  </si>
  <si>
    <t>H141401</t>
  </si>
  <si>
    <t xml:space="preserve">NC-22 </t>
  </si>
  <si>
    <t>Cedar Falls Rd / Clark Avenue</t>
  </si>
  <si>
    <t>Upgrade unsignalized intersection and construct a one lane roundabout.  Align Cedar Falls Rd and Clark Avenue.  Installation will eliminate two stops signs and permit better traffic flow along NC 22 as it intersects Cedar Falls Rd</t>
  </si>
  <si>
    <t>Lane Width</t>
  </si>
  <si>
    <t>Existing Congestion</t>
  </si>
  <si>
    <t>Cost Effectiveness</t>
  </si>
  <si>
    <t>H111165</t>
  </si>
  <si>
    <t>Division Needs</t>
  </si>
  <si>
    <t xml:space="preserve">SR-1115 </t>
  </si>
  <si>
    <t>NC 5</t>
  </si>
  <si>
    <t>Western Connector.  Construct 4-Lane Divided Roadway on New Location.  Consider USe of Existing Roads
(includingchickenplantandlinden Roads) When Possible.</t>
  </si>
  <si>
    <t>H140380</t>
  </si>
  <si>
    <t>- Industrial-US 15/501 Connector</t>
  </si>
  <si>
    <t>US 15-501 (Sanford Rd)</t>
  </si>
  <si>
    <t>Industrial Park Dr</t>
  </si>
  <si>
    <t>Construct 2-lane road on new location to connect US 15-501 (Sanford Rd) with Industrial Park Dr in Pittsboro, including bike lanes and sidewalks.</t>
  </si>
  <si>
    <t>H090633</t>
  </si>
  <si>
    <t>SR-1102 Gillis Hill Road</t>
  </si>
  <si>
    <t>US 401 (Raeford Road)</t>
  </si>
  <si>
    <t>SR 1418 (Lindsay Road)</t>
  </si>
  <si>
    <t>from Old Raeford Road to Lindsay Road in Hoke County. Widen to Multi-Lanes with Median.</t>
  </si>
  <si>
    <t>H111167</t>
  </si>
  <si>
    <t xml:space="preserve">SR-2077 </t>
  </si>
  <si>
    <t>US 15-501</t>
  </si>
  <si>
    <t>Construct New 2-Lane Connection Following Carolina Road and Quewhiffle Road.  Part on New Location.</t>
  </si>
  <si>
    <t>H090629</t>
  </si>
  <si>
    <t>U-5609</t>
  </si>
  <si>
    <t>- Wayside Road</t>
  </si>
  <si>
    <t>Plank Road</t>
  </si>
  <si>
    <t>Wayside Road, Widen to Four Lanes Divided, from Plank Road to US 401</t>
  </si>
  <si>
    <t>H090347</t>
  </si>
  <si>
    <t>U-2565</t>
  </si>
  <si>
    <t>SR-1515 Third Street Extension</t>
  </si>
  <si>
    <t>SR 1560 (Weatherspoon Street)</t>
  </si>
  <si>
    <t>US 1 Business (Hawkins Avenue)</t>
  </si>
  <si>
    <t>SR 1560 (Weatherspoon Street) to US 1 Business (Hawkins Avenue).  Multi-Lanes on New Location.</t>
  </si>
  <si>
    <t>H090595</t>
  </si>
  <si>
    <t>SR-1547 Finch Farm Road</t>
  </si>
  <si>
    <t>SR 3106</t>
  </si>
  <si>
    <t>Beginning at the intersection of I-85 and Ending at the intersection of SR 3106; Widen Finch Farm Road (SR 1547) to a Multi-Lane Facility with Sidewalks and Bike Lanes.</t>
  </si>
  <si>
    <t>H090444</t>
  </si>
  <si>
    <t>U-3818</t>
  </si>
  <si>
    <t>- New Route</t>
  </si>
  <si>
    <t>SR 1903 (Mill Road)</t>
  </si>
  <si>
    <t>SR 1426 (Aberdeen Road)</t>
  </si>
  <si>
    <t>SR 1903 (Mill Road) to SR 1426 (Aberdeen Road).  Construct Two Lanes Utilizing Sections of SR 1923 (Broad  Street), SR 1641 (Clemmer Road) and SR 1645 (Mt. Olive Church  Road), Remainder on New Location.</t>
  </si>
  <si>
    <t>H141975</t>
  </si>
  <si>
    <t>Division needs</t>
  </si>
  <si>
    <t xml:space="preserve"> - New Route - Gillis Hill Road Extension</t>
  </si>
  <si>
    <t>SR 1406 (Rockfish Road)</t>
  </si>
  <si>
    <t>Construct on new location, a multilane extension of SR 1420 Gillis Hill Road to tie in at the intersection of SR 1406 Rockfish Road and SR 1421 School Drive. Project to include cul de sacs at Lindsay Road and Philipi Church Road near SR 1406 Rockfish Road to address traffic safety and congestion near the Aberdeen Rockfish RR.</t>
  </si>
  <si>
    <t>H090440</t>
  </si>
  <si>
    <t>U-3807</t>
  </si>
  <si>
    <t>SR 1909 (Hylan Avenue)</t>
  </si>
  <si>
    <t>US 74</t>
  </si>
  <si>
    <t>SR 1909 (Hylan Avenue) to US 74.  Two Lanes on New Location.</t>
  </si>
  <si>
    <t>H140482</t>
  </si>
  <si>
    <t>SR-1237 Carthage St</t>
  </si>
  <si>
    <t>NC 42 (Wicker St)</t>
  </si>
  <si>
    <t>SR 1152 (Fire Tower Rd)</t>
  </si>
  <si>
    <t>Widen and add median, bike lanes, sidewalks.  Construct roundabouts at two intersections.</t>
  </si>
  <si>
    <t>H090406</t>
  </si>
  <si>
    <t>U-3432</t>
  </si>
  <si>
    <t xml:space="preserve">SR-1595 Surrett Drive, SR-1216 </t>
  </si>
  <si>
    <t>Eden Terrace</t>
  </si>
  <si>
    <t>Market Center Drive</t>
  </si>
  <si>
    <t>Eden Terrace to Market Center Drive.  Widen to Multi-Lanes.</t>
  </si>
  <si>
    <t>H111246</t>
  </si>
  <si>
    <t>SR-1406 Rockfish Road in Hoke County</t>
  </si>
  <si>
    <t>Lindsay Road</t>
  </si>
  <si>
    <t>Camden Road</t>
  </si>
  <si>
    <t>Widen to Multilanes with Sidewalks</t>
  </si>
  <si>
    <t>H111245</t>
  </si>
  <si>
    <t>SR-1418 Lindsey Road</t>
  </si>
  <si>
    <t>Rockfish Road in Hoke County</t>
  </si>
  <si>
    <t>H090606</t>
  </si>
  <si>
    <t>SR-1216 Surrett Drive</t>
  </si>
  <si>
    <t>Widen to Multi-Lane Facility.</t>
  </si>
  <si>
    <t>H142207</t>
  </si>
  <si>
    <t>SR-3102 - Commerce Place</t>
  </si>
  <si>
    <t>US 220 BUS (N Fayetteville Street)</t>
  </si>
  <si>
    <t>SR 1712 (Pineview Street)</t>
  </si>
  <si>
    <t>Construct extension of SR 3102 (Commerce Place).  2-lanes on new location to intersect with SR 1712 (Pineview Street).</t>
  </si>
  <si>
    <t>H111141</t>
  </si>
  <si>
    <t>SR-1216 Camden Road</t>
  </si>
  <si>
    <t>Proposed I-295</t>
  </si>
  <si>
    <t>Widen to 4 Lane Divided with Sidewalks</t>
  </si>
  <si>
    <t>H140381</t>
  </si>
  <si>
    <t>SR-1006 N 2nd Ave, SR-2113 S 2nd Ave</t>
  </si>
  <si>
    <t>SR 2208 (S 2nd Ave)/SR 2113 (Fayetteville Ave)</t>
  </si>
  <si>
    <t>Improve existing 5-lane cross section by constructing median for access control and reducing number of through lanes to one lane in each direction, adding bike lanes and parking (road diet)</t>
  </si>
  <si>
    <t>H141364</t>
  </si>
  <si>
    <t>SR-1712 Pineview Street</t>
  </si>
  <si>
    <t>0.1 mile west of Sylvan Street at railroad</t>
  </si>
  <si>
    <t>US 220 Business Fayetteville Street</t>
  </si>
  <si>
    <t>Widen existing two lane road to 3 lanes with a center multi-directional turn lane at key locations</t>
  </si>
  <si>
    <t>H111247</t>
  </si>
  <si>
    <t>SR-1112 Stoney Point Road</t>
  </si>
  <si>
    <t>Lindsey Road</t>
  </si>
  <si>
    <t>Strickland Bridge Road</t>
  </si>
  <si>
    <t>H090271</t>
  </si>
  <si>
    <t>R-4065</t>
  </si>
  <si>
    <t>SR 1950 (West Academy Street)</t>
  </si>
  <si>
    <t>US 311 Near Sophia</t>
  </si>
  <si>
    <t>SR 1950 (West Academy Street) to US 311 near Sophia. Multi-Lane Connector on New Location.</t>
  </si>
  <si>
    <t>H090556</t>
  </si>
  <si>
    <t>SR-1415 Colon Road</t>
  </si>
  <si>
    <t>US 421</t>
  </si>
  <si>
    <t>Widen Roadway</t>
  </si>
  <si>
    <t>H090653</t>
  </si>
  <si>
    <t>SR-1721 Lystra Road</t>
  </si>
  <si>
    <t>SR 1008 (Farrington Point Road)</t>
  </si>
  <si>
    <t>Construct safety improvements and 4? shoulder for bicycle facilities</t>
  </si>
  <si>
    <t>H141245</t>
  </si>
  <si>
    <t>SR-1950 Naomi Street</t>
  </si>
  <si>
    <t xml:space="preserve">Hilliary St/Railroad Ave </t>
  </si>
  <si>
    <t>Construct one lane roundabout and pedestrian crossing improvements at this intersection.</t>
  </si>
  <si>
    <t>H090568</t>
  </si>
  <si>
    <t>SR-1012 Pittsboro-Moncure Road</t>
  </si>
  <si>
    <t>US 15/501/NC 87</t>
  </si>
  <si>
    <t>SR 1011 (Old US 1)</t>
  </si>
  <si>
    <t>Upgrade to Accommodate New Development Occurring in Corridor.</t>
  </si>
  <si>
    <t>H141264</t>
  </si>
  <si>
    <t>SR-2261 Old Liberty Road</t>
  </si>
  <si>
    <t xml:space="preserve">US 220 Business </t>
  </si>
  <si>
    <t>Little Point Rd</t>
  </si>
  <si>
    <t>Widen to 12 foot lanes and add 4 foot paved shoulder</t>
  </si>
  <si>
    <t>H090957</t>
  </si>
  <si>
    <t xml:space="preserve">SR-1525 Hamlets Chapel Road, Jones Ferry Road, SR-1540 </t>
  </si>
  <si>
    <t>Orange County Line</t>
  </si>
  <si>
    <t>Widen and Add Bicycle Lanes on SR 1525 (Jones Ferry Rd) and SR 1540 (Hamlets Chapel Rd) from US 15-501 to the Orange County Line</t>
  </si>
  <si>
    <t>H112087</t>
  </si>
  <si>
    <t>SR-1362 Piney Grove Church Road</t>
  </si>
  <si>
    <t>SR 1006 (Old US 421)</t>
  </si>
  <si>
    <t>Modernize Roadway</t>
  </si>
  <si>
    <t>H090576</t>
  </si>
  <si>
    <t>SR-1521 Kelly Road</t>
  </si>
  <si>
    <t>SR 1519 (Nash Street)</t>
  </si>
  <si>
    <t>Realignment to Provide Direct Access from the US 421 Bypass to the Central Carolina Community College Sanford Campus.</t>
  </si>
  <si>
    <t>H112081</t>
  </si>
  <si>
    <t>SR-1150 River Road</t>
  </si>
  <si>
    <t>Wide Shoulders For Bicycle Route, Straighten Turns, Turn Lanes, Site Distance Improvement For Safety</t>
  </si>
  <si>
    <t>H140376</t>
  </si>
  <si>
    <t>SR-1518 X Campbell Rd</t>
  </si>
  <si>
    <t>US 15-501 (Hillsboro St)</t>
  </si>
  <si>
    <t>SR 1516 (Old Graham Rd)</t>
  </si>
  <si>
    <t>Construct 2-lanes on new location connecting existing X Campbell Rd at Old Graham Rd to US 15-501/Hillsboro St.  Design includes multi-use sidepath, bike lanes, and sidewalks.</t>
  </si>
  <si>
    <t>H090561</t>
  </si>
  <si>
    <t xml:space="preserve">SR-1516 Old Graham Road, SR-1520 </t>
  </si>
  <si>
    <t>Chicken Bridge Road</t>
  </si>
  <si>
    <t>Widen Each Lane By 2 Feet</t>
  </si>
  <si>
    <t>H090088</t>
  </si>
  <si>
    <t>R-2314</t>
  </si>
  <si>
    <t>SR-1005 Pekin Road</t>
  </si>
  <si>
    <t>NC 24/27 in Albemarle</t>
  </si>
  <si>
    <t>US 74 at Rockingham</t>
  </si>
  <si>
    <t>NC 24/27 in Troy to US 74 at  Rockingham. Upgrade Roadway  (Two Lanes only) with Minor Relocations.</t>
  </si>
  <si>
    <t>H112085</t>
  </si>
  <si>
    <t>SR-1100 Airport Road</t>
  </si>
  <si>
    <t>SR 1181 (Gilliand Road)</t>
  </si>
  <si>
    <t>SR 1107 (West Third Street)</t>
  </si>
  <si>
    <t>H090571</t>
  </si>
  <si>
    <t xml:space="preserve">SR-2120 Ike Brooks Road, Rives Chapel Road, SR-2170 </t>
  </si>
  <si>
    <t>Widen and Resurface; This Route Is Effectively Serving As a Bypass of Siler City For Southbound Traffic Originating East of Siler City.</t>
  </si>
  <si>
    <t>H090573</t>
  </si>
  <si>
    <t xml:space="preserve">SR-1423 Farrell Road, Rod Sullivan Road, SR-1425 </t>
  </si>
  <si>
    <t>(Sanford-Lee County Regional Airport),</t>
  </si>
  <si>
    <t>Widen and Straighten</t>
  </si>
  <si>
    <t>Fayetteville Area MPO</t>
  </si>
  <si>
    <t>Cumberland</t>
  </si>
  <si>
    <t>Guilford</t>
  </si>
  <si>
    <t>H090393</t>
  </si>
  <si>
    <t>U-3400</t>
  </si>
  <si>
    <t>SR-1577 Archdale Road, SR-1004 Archdale Road</t>
  </si>
  <si>
    <t>SR 1567 (Robbins Country Road)</t>
  </si>
  <si>
    <t>Project Length</t>
  </si>
  <si>
    <t>Division Needs Quantitative Score
(Out of 50)</t>
  </si>
  <si>
    <t>B140571</t>
  </si>
  <si>
    <t>Bike&amp;Ped, Division Needs</t>
  </si>
  <si>
    <t>SR 1701 (E Thompson St)</t>
  </si>
  <si>
    <t>Martin Luther King Jr Drive</t>
  </si>
  <si>
    <t>US 64 Business (East St)</t>
  </si>
  <si>
    <t>Construct sidewalk along south side of the street</t>
  </si>
  <si>
    <t>5. Construct Sidewalk</t>
  </si>
  <si>
    <t>B140575</t>
  </si>
  <si>
    <t>SR 2103 (E Raleigh St)</t>
  </si>
  <si>
    <t>US 64 (E 11th St)</t>
  </si>
  <si>
    <t>S 6th Ave</t>
  </si>
  <si>
    <t>Construct multi-use sidepath on south side of SR 2103 from US 64 (E 11th St) to S 10th Ave.  Construct sidewalk on south side of SR 2103 from S 10th Ave to S 6th Ave.</t>
  </si>
  <si>
    <t>2. Construct multi-use trail / greenway / sidepath or on-road bike lane on local roadway</t>
  </si>
  <si>
    <t>B140577</t>
  </si>
  <si>
    <t>SR 1107 (E 3rd St)</t>
  </si>
  <si>
    <t>N 5th Ave</t>
  </si>
  <si>
    <t>Construct sidewalk on south side of E 3rd St</t>
  </si>
  <si>
    <t>B140580</t>
  </si>
  <si>
    <t>Launis St</t>
  </si>
  <si>
    <t>Powell Place Ln</t>
  </si>
  <si>
    <t>Construct sidewalks on both sides of Hillsboro Street, including crosswalk and ped signal improvements at Powell Place intersection.</t>
  </si>
  <si>
    <t>B140581</t>
  </si>
  <si>
    <t>SR 1107 (W 3rd St)</t>
  </si>
  <si>
    <t>SR 1108 (N Chatham Ave)</t>
  </si>
  <si>
    <t>N Fir Ave</t>
  </si>
  <si>
    <t>Construct sidewalk on south side of 3rd St to complement existing sidewalk on north side.</t>
  </si>
  <si>
    <t>B140582</t>
  </si>
  <si>
    <t>Kiwanis Family Park Greenway</t>
  </si>
  <si>
    <t>West Lee Middle School Entrance Road</t>
  </si>
  <si>
    <t>Construct multi-use greenway path along NC 42 from Kiwanis Family Park to West Lee Middle School (extension of existing greenway path)</t>
  </si>
  <si>
    <t>B140584</t>
  </si>
  <si>
    <t>SR 1514/Bragg St</t>
  </si>
  <si>
    <t>McIver St</t>
  </si>
  <si>
    <t>US 421 (Horner Blvd)</t>
  </si>
  <si>
    <t>Construct 10-foot-wide multi-use sidepath along Bragg Street, including a connection to Bragg Street Academy</t>
  </si>
  <si>
    <t>B140585</t>
  </si>
  <si>
    <t>SR 1009 (Carbonton Rd)</t>
  </si>
  <si>
    <t>NC 42/US 1 Business (Carthage St)</t>
  </si>
  <si>
    <t>Stuart Dr</t>
  </si>
  <si>
    <t>Construct 10-foot-wide sidepath along Carbonton Rd from Carthage St to Stuart Dr</t>
  </si>
  <si>
    <t>B140587</t>
  </si>
  <si>
    <t>Maple Ave</t>
  </si>
  <si>
    <t>Construct mid-block crosswalk, median refuge island, and pedestrian signal crossing US 1, connecting Aberdeen Lake Park and downtown Aberdeen</t>
  </si>
  <si>
    <t>6. Install pedestrian signal</t>
  </si>
  <si>
    <t>B140589</t>
  </si>
  <si>
    <t>SR 1848 (Pee Dee Rd)</t>
  </si>
  <si>
    <t>W Pennsylvania Ave Ext/Glover St</t>
  </si>
  <si>
    <t>NC 22 (Central Dr)</t>
  </si>
  <si>
    <t>Construct multi-use greenway path along Pee Dee Rd</t>
  </si>
  <si>
    <t>B140593</t>
  </si>
  <si>
    <t>NC 24-27</t>
  </si>
  <si>
    <t>west of CSX Railroad crossing</t>
  </si>
  <si>
    <t>Cameron Elementary School entrance</t>
  </si>
  <si>
    <t>Construct sidewalk on south side of NC 24-27 from downtown Cameron to elementary school entrance</t>
  </si>
  <si>
    <t>B140594</t>
  </si>
  <si>
    <t>SR 1203 (Johnson St)</t>
  </si>
  <si>
    <t>Mike Pl</t>
  </si>
  <si>
    <t>Construct sidewalks on both sides of Johnson St from end of existing sidewalks near US 15-501 to entrance of Southern Middle School (at Mike Place)</t>
  </si>
  <si>
    <t>B141050</t>
  </si>
  <si>
    <t>Knoll Road</t>
  </si>
  <si>
    <t>Arboretum Drive</t>
  </si>
  <si>
    <t>north of Paddock Lane</t>
  </si>
  <si>
    <t>Construct sidewalk along west side of Knoll Rd from Arboretum Dr to Highland View Dr; along east side of Knoll Rd from Highland View Dr to south of Paddock Lane; and along west side of Knoll Rd from south of Paddock Lane to existing sidewalk north of Pad</t>
  </si>
  <si>
    <t>B142024</t>
  </si>
  <si>
    <t>McCaskill St</t>
  </si>
  <si>
    <t>Food Lion/Foundary</t>
  </si>
  <si>
    <t>Construct a Pedestrian Refuge Island and Crosswalk Improvements for employees of the Foundary, Food Lion and residents of McCaskill St</t>
  </si>
  <si>
    <t>7. Construct Streetscape Improvements</t>
  </si>
  <si>
    <t>B142025</t>
  </si>
  <si>
    <t>Eastern Montgomery Middle School Greenway</t>
  </si>
  <si>
    <t>Arthur Dr</t>
  </si>
  <si>
    <t>Montgomery Middle and High School</t>
  </si>
  <si>
    <t>Construct sidepath along US Business 220 to connect residential areas of Biscoe to the Middle and High School.  The route is along a railroad right of way, but use of the right of way has been granted.</t>
  </si>
  <si>
    <t>B142028</t>
  </si>
  <si>
    <t>NC 42/Salisbury Street</t>
  </si>
  <si>
    <t>Elm Street</t>
  </si>
  <si>
    <t>Construct sidewalk on both sides of the street connecting medium density residential and shopping areas to existing sidewalk</t>
  </si>
  <si>
    <t>B142029</t>
  </si>
  <si>
    <t>Old Liberty Rd</t>
  </si>
  <si>
    <t>Fayetteville St</t>
  </si>
  <si>
    <t>Central Falls</t>
  </si>
  <si>
    <t>Construct sidewalk on both sides of Old Liberty Road</t>
  </si>
  <si>
    <t>B142030</t>
  </si>
  <si>
    <t>W Bailey Street</t>
  </si>
  <si>
    <t>Burmill Rd</t>
  </si>
  <si>
    <t>N Asheboro School Rd</t>
  </si>
  <si>
    <t>Construct sidewalk along W Bailey Street to connect residential areas with Balfour Elementary School</t>
  </si>
  <si>
    <t>B142031</t>
  </si>
  <si>
    <t>W Academy St</t>
  </si>
  <si>
    <t>High Point St</t>
  </si>
  <si>
    <t>Hilliary St</t>
  </si>
  <si>
    <t>Construct sidewalk on north side of W Academy Street.  The project will connect schools area to downtown Randleman</t>
  </si>
  <si>
    <t>B142032</t>
  </si>
  <si>
    <t>Deep River Trail Extension</t>
  </si>
  <si>
    <t>US 220 Bus</t>
  </si>
  <si>
    <t>SR 2119 Naomi Rd</t>
  </si>
  <si>
    <t>Construct multi-use pathway trail adjoin existing Deep River trail for 1000'</t>
  </si>
  <si>
    <t>B142033</t>
  </si>
  <si>
    <t>Deep River Greenwayy</t>
  </si>
  <si>
    <t>Existing Trail</t>
  </si>
  <si>
    <t>Cedar Falls</t>
  </si>
  <si>
    <t>Construct multi-use greenway extension of existing trail from the center of Franklinville</t>
  </si>
  <si>
    <t>B142071</t>
  </si>
  <si>
    <t>NC 731</t>
  </si>
  <si>
    <t>NC 731 Existing Sidewalk</t>
  </si>
  <si>
    <t>Stanbeck Park</t>
  </si>
  <si>
    <t>Construct 5' sidewalk on one side to connect municipal center with Stanbeck Park</t>
  </si>
  <si>
    <t>B142109</t>
  </si>
  <si>
    <t>E Naomi St</t>
  </si>
  <si>
    <t>Construct 8' sidewalk through a road diet, install raised crosswalk and median treatment</t>
  </si>
  <si>
    <t>Municipality</t>
  </si>
  <si>
    <t>Name of Adopted Plan</t>
  </si>
  <si>
    <t>Chatham County</t>
  </si>
  <si>
    <t>Pittsboro</t>
  </si>
  <si>
    <t>Pittsboro Pedestrian Plan</t>
  </si>
  <si>
    <t>Siler City</t>
  </si>
  <si>
    <t>Siler City Pedestrian Plan</t>
  </si>
  <si>
    <t>Lee County</t>
  </si>
  <si>
    <t>Sanford</t>
  </si>
  <si>
    <t>Sanford Bicycle Plan</t>
  </si>
  <si>
    <t>Moore County</t>
  </si>
  <si>
    <t>Aberdeen</t>
  </si>
  <si>
    <t>Aberdeen Pedestrian Plan</t>
  </si>
  <si>
    <t>Southern Pines</t>
  </si>
  <si>
    <t>Southern Pines Sidewalk &amp; Greenway Plan</t>
  </si>
  <si>
    <t>Cameron</t>
  </si>
  <si>
    <t>Cameron Pedestrian Plan (conducted by RPO)</t>
  </si>
  <si>
    <t>Montgomery County</t>
  </si>
  <si>
    <t>Biscoe</t>
  </si>
  <si>
    <t>Biscoe Comprehensive Pedestrian Transportation Plan</t>
  </si>
  <si>
    <t>Bisoce Comprehensive Pedestrian Plan 2012</t>
  </si>
  <si>
    <t>Randolph County</t>
  </si>
  <si>
    <t>Asheboro</t>
  </si>
  <si>
    <t>Asheboro Comprehensive Transportation Plan 2007 and Asheboro CTP 2014</t>
  </si>
  <si>
    <t>Asheboro Ped Plan 2007 and Asheboro Comprehensive Transportation Plan 2014</t>
  </si>
  <si>
    <t>Asheboro Comprehensive Pedestrian Transportation Plan 2007</t>
  </si>
  <si>
    <t>Randleman</t>
  </si>
  <si>
    <t>Randolph Comprehensive Transportation Plan 2010</t>
  </si>
  <si>
    <t>Randolph County Parks Recreation Plan 2006</t>
  </si>
  <si>
    <t>Franklinville and Randolph County</t>
  </si>
  <si>
    <t>Deep River Rail Trail Plan 2010</t>
  </si>
  <si>
    <t>Mt Gilead</t>
  </si>
  <si>
    <t>Montgomery County CTP 2011</t>
  </si>
  <si>
    <t>Randleman Gateway Corridor Plan</t>
  </si>
  <si>
    <t>Mode</t>
  </si>
  <si>
    <t>County</t>
  </si>
  <si>
    <t>MPO/RPO</t>
  </si>
  <si>
    <t>Regional Impact Quantitative Score
(Out of 70)</t>
  </si>
  <si>
    <t xml:space="preserve">Safety Score </t>
  </si>
  <si>
    <t xml:space="preserve">Cost Effectiveness </t>
  </si>
  <si>
    <t xml:space="preserve">Transportation Plan Consistency </t>
  </si>
  <si>
    <t xml:space="preserve">Multimodal Accomodations </t>
  </si>
  <si>
    <t>B142265</t>
  </si>
  <si>
    <t>SR 1008 Farrington Point Road/Farrington Mill Road</t>
  </si>
  <si>
    <t>Durham County Line</t>
  </si>
  <si>
    <t>SR-1721 - Lystra Road</t>
  </si>
  <si>
    <t>Construct Bicycle lanes along SR 1008 Farrington Point Road/Old Farrington Point Road from the Durham County Line to SR 1721 Lystra Road.</t>
  </si>
  <si>
    <t>1. Construct dedicated on-road bike lane on state-maintained roadway</t>
  </si>
  <si>
    <t>B142266</t>
  </si>
  <si>
    <t>SR 1532 Manns Chapel Road</t>
  </si>
  <si>
    <t>SR-1534 - Poythress Road</t>
  </si>
  <si>
    <t>Construct Bicycle lanes along SR 1532 Manns Chapel Road from US 15-501 to SR 1534 Poythress Road</t>
  </si>
  <si>
    <t>B142267</t>
  </si>
  <si>
    <t>SR 1731 O'Kelly Chapel Road</t>
  </si>
  <si>
    <t>Wake Co. Line/SR 1626 Yates Store Road</t>
  </si>
  <si>
    <t>American Tobacco Trail</t>
  </si>
  <si>
    <t>Construct a multi-use path along SR 1731 O'Kelly Chapel Road between SR 1626 Yates Store Road and the American Tobacco Trail</t>
  </si>
  <si>
    <t>B142268</t>
  </si>
  <si>
    <t>SR 1008 Mt. Carmel Church Road</t>
  </si>
  <si>
    <t>SR-1008 Old Farrington Point Road</t>
  </si>
  <si>
    <t>Construct Bicycle lanes along SR 1008 Mt. Carmel Church Road from SR 1008 Old Farrington Point Road to the Orange County Line.</t>
  </si>
  <si>
    <t>Chapel Hill</t>
  </si>
  <si>
    <t>Cary</t>
  </si>
  <si>
    <t>DCHC-MPO 2040 MTP / Chatham Co. Bike Plan</t>
  </si>
  <si>
    <t>Town of Cary Greenway Plan</t>
  </si>
  <si>
    <t>Comments</t>
  </si>
  <si>
    <t>Local Input Points</t>
  </si>
  <si>
    <t>Previous did not have public support</t>
  </si>
  <si>
    <t>Recently Resurfaced</t>
  </si>
  <si>
    <t>Lack of Public Support</t>
  </si>
  <si>
    <t>Re-evaluate in association with next resurfacing</t>
  </si>
  <si>
    <t>Already Interstate Standards</t>
  </si>
  <si>
    <t xml:space="preserve"> Lack of Continuity</t>
  </si>
  <si>
    <t>Evaluate for next cycle of resurfacing projects</t>
  </si>
  <si>
    <t>Evaluate as possible safety improvement project</t>
  </si>
  <si>
    <t>Evaluate with next resurfacing</t>
  </si>
  <si>
    <t>Re-evaluate project description</t>
  </si>
  <si>
    <t>Recently resurfaced</t>
  </si>
  <si>
    <t>Highway</t>
  </si>
  <si>
    <t>Bike&amp;Ped</t>
  </si>
  <si>
    <t>Division Needs Quantitative Score
(Out of 70)</t>
  </si>
  <si>
    <t>Regional Impact Total Score</t>
  </si>
  <si>
    <t>FINAL LOCAL INPUT POINTS ALLOCATION</t>
  </si>
  <si>
    <t>Division Needs Total Score</t>
  </si>
  <si>
    <t>A130467</t>
  </si>
  <si>
    <t>High Point MPO</t>
  </si>
  <si>
    <t>Aviation</t>
  </si>
  <si>
    <t>Acquisition of approximately 17 acres of avigation easement in the Runway 22 approach.  Project also includes select tree removal in the easement to remove obstructions to the approach.  Acquisition of approximately 15 acres of avigation easement in the Runway 4 approach.  
 (includes Project Request Numbers: 3125/3126 )</t>
  </si>
  <si>
    <t>Beyond scope of Division Project - Evaluate this project in the Regional Needs Impact Category.</t>
  </si>
  <si>
    <t>Cost estimate is beyond scope of Division Project</t>
  </si>
  <si>
    <t>Regional Impact Category Project</t>
  </si>
  <si>
    <t>Division local input points to be assigned in Regional Impact Category</t>
  </si>
  <si>
    <t>Below 10 (Low) Regional SPOT Score; Already has interstate designation</t>
  </si>
  <si>
    <t>Cost estimate and project scope fits Division Needs Category type project</t>
  </si>
  <si>
    <t>Due to project cost and scope - local input points assigned in the Regional Impact Category</t>
  </si>
  <si>
    <t>Regional Impact SPOT Quantitative Score
70% of Total Score</t>
  </si>
  <si>
    <t>Division Local Input Points      15% of Total Score</t>
  </si>
  <si>
    <t>MPO/RPO Local Input Points      15% of Total Score</t>
  </si>
  <si>
    <t>Regional Impact    SPOT Quantitative Score
70% of Total Score</t>
  </si>
  <si>
    <t>Division Local Input Points     25% of Total Score</t>
  </si>
  <si>
    <t>MPO/RPO Local Input Points      25% of Total Score</t>
  </si>
  <si>
    <t>DIVISION SCORES - DIVISION NEEDS</t>
  </si>
  <si>
    <t>SpotID</t>
  </si>
  <si>
    <t>STI Network</t>
  </si>
  <si>
    <t>Project Local ID</t>
  </si>
  <si>
    <t>Route Facility Name</t>
  </si>
  <si>
    <t>Project Title</t>
  </si>
  <si>
    <t>Project Description</t>
  </si>
  <si>
    <t>Statewide MobQuan Total Score</t>
  </si>
  <si>
    <t>Safety Score (15 pts)</t>
  </si>
  <si>
    <t>Cost Effectiveness (10 pts)</t>
  </si>
  <si>
    <t>Airport Safety (5 pts)</t>
  </si>
  <si>
    <t>Airport Safety (Y/N)</t>
  </si>
  <si>
    <t>Transportation Plan Consistency (15 pts)</t>
  </si>
  <si>
    <t>Transportation Plan Consistency (Y/N)</t>
  </si>
  <si>
    <t>Multimodal Accommodations (5 pts)</t>
  </si>
  <si>
    <t>Multimodal Accommodations (Y/N)</t>
  </si>
  <si>
    <t>Reg Impact Total Score</t>
  </si>
  <si>
    <t>Div Needs Total Score</t>
  </si>
  <si>
    <t>Cost To NCDOT</t>
  </si>
  <si>
    <t>1110 - Design</t>
  </si>
  <si>
    <t>2100 - Hangers and Economic Development</t>
  </si>
  <si>
    <t>3000 - Other</t>
  </si>
  <si>
    <t>525 - Design</t>
  </si>
  <si>
    <t>1210 - Design</t>
  </si>
  <si>
    <t>405 - Reconstruct / Rehabilitate / Overlay - Runway</t>
  </si>
  <si>
    <t>105 - Land Acquisition - Runway Approach (easement and/or fee simple).</t>
  </si>
  <si>
    <t>1125 - Clearing / Grading / Drainage / Paving / Marking / Lighting / Signage</t>
  </si>
  <si>
    <t>210 - Construct, expand, or repair</t>
  </si>
  <si>
    <t>305 - Land Acquisition / Obstruction removal / Easement - RPZ</t>
  </si>
  <si>
    <t>510 - Environmental Assessment (EA)</t>
  </si>
  <si>
    <t>1225 - Clearing / Grading / Drainage / Paving / Marking / Edge Lighting / Signage</t>
  </si>
  <si>
    <t>530 - Construction</t>
  </si>
  <si>
    <t>1305 - Construct new terminal building</t>
  </si>
  <si>
    <t>T-HANGARS</t>
  </si>
  <si>
    <t>1325 - Construct non-revenue terminal public parking area</t>
  </si>
  <si>
    <t>1220 - Permitting/mitigation / Preliminary Engineering</t>
  </si>
  <si>
    <t>TERMINAL BUILDING</t>
  </si>
  <si>
    <t>RUNWAY EXTENSION</t>
  </si>
  <si>
    <t>1315 - Construct addition to existing building</t>
  </si>
  <si>
    <t>TERMINAL BUILDING EXPANSION</t>
  </si>
  <si>
    <t>110 - Removal / Threshold Displacement / Relocation / Marking/Lighting</t>
  </si>
  <si>
    <t>1815 - Rehabilitate / replace</t>
  </si>
  <si>
    <t>ARFF VEHICLE</t>
  </si>
  <si>
    <t>435 - Reconstruct / Rehabilitate / Overlay - Apron</t>
  </si>
  <si>
    <t>A130331</t>
  </si>
  <si>
    <t>MEB - Laurinburg / Maxton Airport</t>
  </si>
  <si>
    <t>RUNWAY 5/23 TO 13/31 TAXIWAY CONNECTORS</t>
  </si>
  <si>
    <t>This project will include construction of the connector taxiways from the new end of Runway 5 to Runway 13. (includes Project Request Numbers: 3061 )</t>
  </si>
  <si>
    <t>Y</t>
  </si>
  <si>
    <t>N</t>
  </si>
  <si>
    <t>A130332</t>
  </si>
  <si>
    <t>This project will remove the existing aged terminal building and replace it with a new 7,500 sf terminal building in the same location. (includes Project Request Numbers: 2932 )</t>
  </si>
  <si>
    <t>A130333</t>
  </si>
  <si>
    <t>HANGAR REPLACEMENT (PHASE I)</t>
  </si>
  <si>
    <t>The existing hangars were constructed more than 50 years ago and are beyond reasonable life cycle. One aged 8 bay t-hangar will be demolished and replaced with a new 10 bay t-hangar unit.  The design for this project is complete. (includes Project Request Numbers: 2450 )</t>
  </si>
  <si>
    <t>A130334</t>
  </si>
  <si>
    <t>HANGAR REPLACEMENT (PHASE II)</t>
  </si>
  <si>
    <t>The existing hangars were constructed more than 50 years ago and are beyond reasonable life cycle. Two aged t-hangars will be demolished and replaced with a new 10 bay t-hangar unit.  Also included in this project is reconstruction of the apron in front of the t-hangar unit, additional tiedowns and parking/access road to the t-hangar. (includes Project Request Numbers: 2863 )</t>
  </si>
  <si>
    <t>A130335</t>
  </si>
  <si>
    <t>TAXILANE &amp; CORPORATE HANGAR DEVELOPMENT</t>
  </si>
  <si>
    <t>This project will include site preparation and paving of a new taxilane to the corporate hangar development southwest of the terminal. Also included is parking areas for the new hangars. (includes Project Request Numbers: 2864 )</t>
  </si>
  <si>
    <t>A130336</t>
  </si>
  <si>
    <t>HANGAR REPLACEMENT (PHASE III)</t>
  </si>
  <si>
    <t>The existing hangars were constructed more than 50 years ago and are beyond reasonable life cycle. One aged t-hangar will be demolished and replaced with a new 10 bay t-hangar unit.  Also included in this project is parking and an access road to the t-hangar. (includes Project Request Numbers: 3060 )</t>
  </si>
  <si>
    <t>A130337</t>
  </si>
  <si>
    <t>1500' RUNWAY EXTENSION</t>
  </si>
  <si>
    <t>This project will extend the Runway 5 end by 1500' which will bring Runway 5-23 to 8000' as shown on the current ALP. The project will require relocation of Airport Road and will also include extending the parallel taxiway to the new end of Runway 5 as well as relocating the existing MALSR. (includes Project Request Numbers: 3059 )</t>
  </si>
  <si>
    <t>A130338</t>
  </si>
  <si>
    <t>RCZ - Richmond County Airport</t>
  </si>
  <si>
    <t>RUNWAY 14 OBSTRUCTION REMOVAL (DESIGN, BIDDING &amp; CONSTRUCTION) (TO BE PHASED)</t>
  </si>
  <si>
    <t>Clearing all obstructions in the Runway 14 approach that are located on the property to be obtained in the land acquisition project. (includes Project Request Numbers: 3241/3243 )</t>
  </si>
  <si>
    <t>A130339</t>
  </si>
  <si>
    <t>EAST RAMP EXPANSION (DESIGN, BIDDING &amp; CONSTRUCTION)(TO BE PHASED)</t>
  </si>
  <si>
    <t>Expand the ramp to allow development of hangars (includes Project Request Numbers: 2942/3238 )</t>
  </si>
  <si>
    <t>A130340</t>
  </si>
  <si>
    <t>EXTEND RUNWAY 14 RUNWAY SAFETY AREA (DESIGN, BIDDING &amp; CONSTRUCTION)(TO BE PHASED)</t>
  </si>
  <si>
    <t>Extend Runway 14 Runway Safety Area and relocate displaced threshold. (includes Project Request Numbers: 2938/3237 )</t>
  </si>
  <si>
    <t>A130341</t>
  </si>
  <si>
    <t>APRON RECONSTRUCTION AND RELOCATE HANGAR (DESIGN, BIDDING &amp; CONSTRUCTION)(TO BE PHASED)</t>
  </si>
  <si>
    <t>Reconstruct existing apron and relocate open air hangar. (includes Project Request Numbers: 2936/3236 )</t>
  </si>
  <si>
    <t>A130342</t>
  </si>
  <si>
    <t>500' RUNWAY 14 EXTENSION WITH 600' RUNWAY SAFETY AREA (DESIGN, BIDDING &amp; CONSTRUCION)(TO BE PHASED)</t>
  </si>
  <si>
    <t>Extend Runway 14-32 500' for a total length of 5,500' (includes Project Request Numbers: 2939/3239 )</t>
  </si>
  <si>
    <t>610 - Taxiway Overlay</t>
  </si>
  <si>
    <t>A130430</t>
  </si>
  <si>
    <t>43A - Montgomery County Airport</t>
  </si>
  <si>
    <t>RUNWAY SAFETY AREA SLOPE IMPROVEMENTS</t>
  </si>
  <si>
    <t>Improve slopes along the sides of Runway 3-21 so they can be maintained (includes Project Request Numbers: 3256 )</t>
  </si>
  <si>
    <t>A130431</t>
  </si>
  <si>
    <t>HBI - Asheboro Municipal Airport</t>
  </si>
  <si>
    <t>A new terminal building is proposed to replace the existing aged terminal building. (includes Project Request Numbers: 3047 )</t>
  </si>
  <si>
    <t>A130432</t>
  </si>
  <si>
    <t>HANGAR DEVELOPMENT AREA TAXILANES &amp; ACCESS ROAD (PHASE I &amp; II AND RELOCATE AIRPORT ENTRANCE ROAD)</t>
  </si>
  <si>
    <t>Project includes: paving one taxilane and extending an existing taxilane to serve additional hangar site; extension of an existing access road to serve the proposed Taxilane, a new access road to the existing taxilanes and relocation of the existing airport entrance road allowing additional development area for expanding the facilities and parking of the North Carolina Aviation Museum located at the airport; new 10 Unit T-Hangar Building (includes Project Request Numbers: 2205/2207/2208/2212 )</t>
  </si>
  <si>
    <t>A130433</t>
  </si>
  <si>
    <t>LAND ACQUISITION - RW 21 FUTURE APPROACH</t>
  </si>
  <si>
    <t>Approximately 35 acres of additional land (fee simple) needs to be acquired for the future Runway Protection Zone near the RW 21 end that are not currently under control by the City of Asheboro. (includes Project Request Numbers: 2209 )</t>
  </si>
  <si>
    <t>5W8 - Siler City Municipal Airport</t>
  </si>
  <si>
    <t>EASEMENT ACQUISITION AND OBSTRUCTION CLEARING - RUNWAY 22 AND RUNWAY 4</t>
  </si>
  <si>
    <t>A130468</t>
  </si>
  <si>
    <t>PARALLEL TAXIWAY 2 phases</t>
  </si>
  <si>
    <t>Construction of approximately 2,500 LF of parallel taxiway (35' wide) from the terminal apron to the end of Runway 22.  Includes intermediate connector taxiways, approximately 2,500 LF of parallel taxiway (35' wide) from the terminal apron to the end of Runway 4.  Project also includes acquisition of 3 parcels of land (approximately 2acres total) required for construction.  Project can be phased. (includes Project Request Numbers: 3124/3127 )</t>
  </si>
  <si>
    <t>A130469</t>
  </si>
  <si>
    <t>500' extension of Runway 22 and the parallel taxiway.  Project also includes relocation of Airport Road (approximately 1,700 LF) to accommodate the runway extension and acquisition of approximately 2 acres of land to relocate Airport Road. (includes Project Request Numbers: 3137 )</t>
  </si>
  <si>
    <t>A130470</t>
  </si>
  <si>
    <t>SOP - Moore County Airport</t>
  </si>
  <si>
    <t>LAND ACQUISITION RWY 23</t>
  </si>
  <si>
    <t>Acquire 13.21 Acres of land in Fee Simple from Blue Parcel over which the Airport now owns an avigation easement. Land to be acquired includes approach area and portion of the Runway Protection Zone (RPZ). (includes Project Request Numbers: 2947 )</t>
  </si>
  <si>
    <t>A130471</t>
  </si>
  <si>
    <t>TERMINAL EXPANSION &amp; ACCESS ROAD/AUTO PARKING RECONFIGURATION</t>
  </si>
  <si>
    <t>Add new and expand Terminal Facilities and construct additional auto parking/access road for terminal as demand warrants.   (includes Project Request Numbers: 2507/2924 )</t>
  </si>
  <si>
    <t>A130472</t>
  </si>
  <si>
    <t>Fire Truck (With Resumption of commercial service only) (includes Project Request Numbers: 2510 )</t>
  </si>
  <si>
    <t>A130473</t>
  </si>
  <si>
    <t>HANGAR DEVELOPMENT</t>
  </si>
  <si>
    <t>Continue hangar development per GA development plan as demand warrants. (includes Project Request Numbers: 2502 )</t>
  </si>
  <si>
    <t>A130474</t>
  </si>
  <si>
    <t>Continue hangar development per GA development plan as demand warrants. (includes Project Request Numbers: 2506 )</t>
  </si>
  <si>
    <t>A130475</t>
  </si>
  <si>
    <t>T-HANGAR TAXIWAYS - PHASE II</t>
  </si>
  <si>
    <t>Construct T-Hangar Taxiways to new hangar area GA development plan as demand warrants. (includes Project Request Numbers: 2508 )</t>
  </si>
  <si>
    <t>A130476</t>
  </si>
  <si>
    <t>T-HANGAR TAXIWAYS - PHASE III</t>
  </si>
  <si>
    <t>Construct T-Hangar Taxiways to new hangar area GA development plan as demand warrants. (includes Project Request Numbers: 2509 )</t>
  </si>
  <si>
    <t>A130477</t>
  </si>
  <si>
    <t>Continue hangar development per GA development plan as demand warrants. (includes Project Request Numbers: 2925 )</t>
  </si>
  <si>
    <t>A130478</t>
  </si>
  <si>
    <t>HANGAR WATER AND SEWER - PHASE I</t>
  </si>
  <si>
    <t>Extend water and sewer to  newly constructed corporate hangar; will also provide capacity for future hangar development. (includes Project Request Numbers: 3207 )</t>
  </si>
  <si>
    <t>A130479</t>
  </si>
  <si>
    <t>AIRFIELD SERVICE ROAD AND HANGAR PARKING</t>
  </si>
  <si>
    <t>Construct 1,440 l.f. of internal Airfield Service Road to segregate vehicular traffic from aircraft movement areas; includes auto parking areas for the east side hangar development per GA development plan. (includes Project Request Numbers: 2504 )</t>
  </si>
  <si>
    <t>A130480</t>
  </si>
  <si>
    <t xml:space="preserve">EXPAND AND IMPROVE AIRPORT UTILITIES - PHASE II
</t>
  </si>
  <si>
    <t>Expand Water, Sewer, Fire Protection and Electrical Service to the east side hangar development per GA development plan  (includes Project Request Numbers: 2505 )</t>
  </si>
  <si>
    <t>A130481</t>
  </si>
  <si>
    <t>RPZ - RUNWAY 5 FEE SIMPLE</t>
  </si>
  <si>
    <t>Runway 5 RPZ Land Acquisition - Phase II (Residential and Commercial) to meet FAA recommendations that Airport owners control the Runway Protection Zone, preferably by fee-simple ownership, to prevent or mitigate incompatible land uses.  A portion of this work has been completed with the recent acquisition of the Priest parcel. (includes Project Request Numbers: 2493 )</t>
  </si>
  <si>
    <t>A130482</t>
  </si>
  <si>
    <t>RPZ - RUNWAY 23 FEE SIMPLE</t>
  </si>
  <si>
    <t>Runway 23 RPZ Land Acquisition - Phase I (2 Parcels) - in accordance with FAA recommendations that Airport owners control the RPZ in fee-simple, the Airport is requesting funds to purchase residential properties in the Runway 23 RPZ as they come available for sale on the market. (includes Project Request Numbers: 2494 )</t>
  </si>
  <si>
    <t>A130483</t>
  </si>
  <si>
    <t>Runway 23 RPZ Land Acquisition - Phase II (2 Parcels) - in accordance with FAA recommendations that Airport owners control the RPZ in fee-simple, the Airport is requesting funds to purchase residential properties in the Runway 23 RPZ as they come available for sale on the market. (includes Project Request Numbers: 2495 )</t>
  </si>
  <si>
    <t>A130484</t>
  </si>
  <si>
    <t>Runway 23 RPZ Land Acquisition - Phase III (2 Parcels) -  in accordance with FAA recommendations that Airport owners control the RPZ in fee-simple, the Airport is requesting funds to purchase residential properties in the Runway 23 RPZ as they come available for sale on the market. (includes Project Request Numbers: 2498 )</t>
  </si>
  <si>
    <t>A130485</t>
  </si>
  <si>
    <t xml:space="preserve">RPZ - RUNWAY 23 FEE SIMPLE
</t>
  </si>
  <si>
    <t>Runway 23 RPZ Land Acquisition - Phase IV (2 Parcels)-  in accordance with FAA recommendations that Airport owners control the RPZ in fee-simple, the Airport is requesting funds to purchase residential properties in the Runway 23 RPZ as they come available for sale on the market. (includes Project Request Numbers: 2499 )</t>
  </si>
  <si>
    <t>A130486</t>
  </si>
  <si>
    <t xml:space="preserve">PAVEMENT CONDITION (RUNWAY)
</t>
  </si>
  <si>
    <t>Runway 5-23 was last rehabilitated in 2004 and has a pavement strength of 65,000 lbs.   It is anticipated that the pavement will need to be rehabilitated and strengthened within the TIP period to support 90,000 lbs dual wheel gear (DWG) aircraft loads. (includes Project Request Numbers: 3229 )</t>
  </si>
  <si>
    <t>A130487</t>
  </si>
  <si>
    <t>TTA - Raleigh Executive at Sanford-Lee County</t>
  </si>
  <si>
    <t>GA APRON EXPANSION AND TAXIWAY WIDENING</t>
  </si>
  <si>
    <t>Construction of approximately 6,500 sq.yd. apron expansion and widening of taxiway from 35' to 50'.  The north GA apron is at maximum capacity and needs additional apron space to grow business.  The taxiway needs to be widened to accomodate larger aircraft utilizing the airport.  (includes Project Request Numbers: 2895 )</t>
  </si>
  <si>
    <t>A130488</t>
  </si>
  <si>
    <t xml:space="preserve">CORP HANG APRON EXPANSION - </t>
  </si>
  <si>
    <t>Site development for expansion of the Corporate Hangar Apron - Phase II (includes Project Request Numbers: 2401 )</t>
  </si>
  <si>
    <t>A130489</t>
  </si>
  <si>
    <t>CORP HANG APRON EXPANSION</t>
  </si>
  <si>
    <t>Site development for the expansion of the Corporate Hangar Area - Phase I (includes Project Request Numbers: 2396 )</t>
  </si>
  <si>
    <t>A130490</t>
  </si>
  <si>
    <t>Expansion and renovation of existing Terminal building (includes Project Request Numbers: 2400 )</t>
  </si>
  <si>
    <t>A130491</t>
  </si>
  <si>
    <t>Construct new 13 unit T-hangar to meet demand. (includes Project Request Numbers: 2403 )</t>
  </si>
  <si>
    <t>A130492</t>
  </si>
  <si>
    <t>505 - Benefit / Cost Analysis</t>
  </si>
  <si>
    <t>R/W EXT JUSTIFICATION</t>
  </si>
  <si>
    <t>Justification, EA, and preliminary engineering for a 2,000' runway extension. (includes Project Request Numbers: 2402 )</t>
  </si>
  <si>
    <t>A130493</t>
  </si>
  <si>
    <t>TAXIWAY AND APRON STRENGTHENING</t>
  </si>
  <si>
    <t>Strengthening of the existing taxiway and apron pavement to match Runway strength. (includes Project Request Numbers: 2398 )</t>
  </si>
  <si>
    <t>Division Needs Quantitative Score</t>
  </si>
  <si>
    <t>Regional Impact Quantitative Score</t>
  </si>
  <si>
    <t>N/A</t>
  </si>
  <si>
    <t xml:space="preserve">This project ranks as a high priority for the Triangle Area RPO; Div 8 assigned local input points for the following reasons: Highest scoring Division Needs project; low estimated cost; Triangle Area RPO and Siler City are strong advocates for the project; Siler City has submitted local match commitment letter to NCDOT. </t>
  </si>
  <si>
    <t>This project did not rank as a high priority based on the Triangle RPO Prioritization Methodology.  Triangle RPO did not assign local input points; Division 8 did not assign local input points.</t>
  </si>
  <si>
    <t>Lumber River RPO did not assign local input points. Division 8 did not assign local input points.</t>
  </si>
  <si>
    <t>Triangle Area RPO assigned local input points to this project.  Division 8 did not assign points to this project - local input points were assigned to the Highest scoring Aviation project.</t>
  </si>
  <si>
    <t>Lumber River RPO assigned local input points.  Division 8 did not assign points to this project - local input points were assigned to the Highest scoring Aviation project.</t>
  </si>
  <si>
    <t>Piedmont Triad RPO assigned local input points.  Division 8 did not assign points to this project - local input points were assigned to the Highest scoring Aviation project.</t>
  </si>
  <si>
    <t>This project did not rank as a high priority based on the Piedmont Triad RPO Prioritization Methodology. Piedmont Triad RPO did not assign local input points; Division 8 did not assign local input points.</t>
  </si>
  <si>
    <t>NOTE: Total Division Ranking Points - Based on Division Methodology</t>
  </si>
  <si>
    <t>Division Local Input points assigned in the Regional Impact Category</t>
  </si>
  <si>
    <t>Division local input points were assigned in the Regional Impact Category</t>
  </si>
  <si>
    <t>Regional SPOT Score below 10 points- Division will not assign local input points because of high cost and low SPOT score</t>
  </si>
  <si>
    <t>Below 10 (Low) Regional SPOT Score - Division will not assign local input points because of high cost and low SPOT score; Already has interstate designation</t>
  </si>
  <si>
    <t>Local support for the project.  Municipality has submitted local match commitment letter to NCDOT.  Triangle Area RPO and Division 8 assigned local input points to the project.</t>
  </si>
  <si>
    <t>Triangle Area RPO assigned local input points to the project.  No local input points from Division 8</t>
  </si>
  <si>
    <t>Adjusted local input points from 77 to 100…Project ranks as the top priority for the Chatham County Transportation Advisory Committee.  At the request of the Chatham County TAC it was decided to give the full 100 local input points to this project. Chatham County has submitted local match commitment letter. Local input points were assigned to this project from both Division 8 and DCHC MPO</t>
  </si>
  <si>
    <t>Project was not a high ranking priority; lowest SPOT score in DCHC MPO Bike/Ped project ranking; DCHC MPO and Division 8 did not assign local input points</t>
  </si>
  <si>
    <t>Local support for the project.  Chatham County has submitted local match commitment letter to NCDOT.  DCHC MPO and Division 8 assigned local input points to this project.</t>
  </si>
  <si>
    <t>DCHC MPO and Division 8 did not assign local input points to this project</t>
  </si>
  <si>
    <t>Piedmont Triad RPO assigned local input points to the project.  No local input points from Division 8 - reached maximum point allocation for Bike/Ped projects per Division Methodology</t>
  </si>
  <si>
    <t>This project did not rank as a high priority based on the Piedmont Triad RPO Prioritization Methodology.  Piedmont Triad RPO did not assign local input points; Division 8 did not assign local input points.</t>
  </si>
  <si>
    <t>Revise scope to turn lanes at traffic generators and add paved shoulders. Local input points assigned from Triangle Area RPO and Division 8</t>
  </si>
  <si>
    <t>Local Input points assigned to this project from Triangle Area RPO and Division 8</t>
  </si>
  <si>
    <t>Highest ranking priority for the High Point Urban Area MPO. Localinput points assigned from High Point Urban Area MPO and Division 8</t>
  </si>
  <si>
    <t>Local Input points assigned to this project from Piedmont Triad RPO and Division 8</t>
  </si>
  <si>
    <t>Coordinate with Bridge Replacement Project and Mack Road project</t>
  </si>
  <si>
    <t>Concerns with commercial impacts associated with this project.  Division did not assign local input points to this project</t>
  </si>
  <si>
    <t>Assigned local input points in the Division Needs Category</t>
  </si>
  <si>
    <t>Extend Recently completed widening project on NC 211 from current end point in West End to Seven Lakes.</t>
  </si>
  <si>
    <t>Local Input points assigned to this project from Lumber River RPO/Triangle Area RPO and Division 8</t>
  </si>
  <si>
    <t>Triangle Area RPO and Division 8 assigned local input points to this project</t>
  </si>
  <si>
    <t>Lumber River RPO and Division 8 assigned local input points to this project</t>
  </si>
  <si>
    <t>Piedmont Triad RPO and Division 8 assigned local input points to this project</t>
  </si>
  <si>
    <t>Right of Way Acquisition underway; Lumber River RPO and Division 8 assigned local input points to this project</t>
  </si>
  <si>
    <t>Needed to Complete I-73, Right of Way and Utilities complete; Lumber River RPO and Division 8 assigned local input points to this project</t>
  </si>
  <si>
    <t>23% of Project in Division 8; remainder in Division 6. Fayetteville Area MPO and Division 8 assigned local input points to this project</t>
  </si>
  <si>
    <t>Fayetteville Area MPO and Division 8 assigned local input points to this project</t>
  </si>
  <si>
    <t>High Point Urban Area MPO and Division 8 assigned local input points to this project</t>
  </si>
  <si>
    <t>14% of Project in Division 8; remainder in Division 7; High Point Urban Area MPO and Division 8 assigned local input points to this project</t>
  </si>
  <si>
    <t>Division 8 assigned local input points to this project; Fayetteville Urban Area MPO did not assign local input points to this project</t>
  </si>
  <si>
    <t>Revise scope in future years</t>
  </si>
  <si>
    <r>
      <t xml:space="preserve">Division 8 Local Input Points    </t>
    </r>
    <r>
      <rPr>
        <b/>
        <sz val="9"/>
        <color theme="1"/>
        <rFont val="Arial"/>
        <family val="2"/>
      </rPr>
      <t>Div Needs</t>
    </r>
    <r>
      <rPr>
        <b/>
        <sz val="10"/>
        <color theme="1"/>
        <rFont val="Arial"/>
        <family val="2"/>
      </rPr>
      <t xml:space="preserve">  100 = 25pts</t>
    </r>
  </si>
  <si>
    <r>
      <t xml:space="preserve">Division 8 Local Input Points    </t>
    </r>
    <r>
      <rPr>
        <b/>
        <sz val="9"/>
        <color theme="1"/>
        <rFont val="Arial"/>
        <family val="2"/>
      </rPr>
      <t>Regional Impact</t>
    </r>
    <r>
      <rPr>
        <b/>
        <sz val="10"/>
        <color theme="1"/>
        <rFont val="Arial"/>
        <family val="2"/>
      </rPr>
      <t xml:space="preserve">   100 = 15pts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</si>
</sst>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s>
  <fonts count="4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rgb="FF000000"/>
      <name val="Arial"/>
      <family val="2"/>
    </font>
    <font>
      <sz val="10"/>
      <color theme="1"/>
      <name val="Arial"/>
      <family val="2"/>
    </font>
    <font>
      <b/>
      <sz val="10"/>
      <color theme="1"/>
      <name val="Arial"/>
      <family val="2"/>
    </font>
    <font>
      <sz val="12"/>
      <color theme="1"/>
      <name val="Calibri"/>
      <family val="2"/>
      <scheme val="minor"/>
    </font>
    <font>
      <sz val="10"/>
      <name val="Times New Roman"/>
      <family val="1"/>
    </font>
    <font>
      <sz val="8.5"/>
      <name val="Microsoft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20"/>
      <color theme="1"/>
      <name val="Calibri"/>
      <family val="2"/>
      <scheme val="minor"/>
    </font>
    <font>
      <b/>
      <sz val="10"/>
      <color theme="1"/>
      <name val="Calibri"/>
      <family val="2"/>
      <scheme val="minor"/>
    </font>
    <font>
      <sz val="10"/>
      <color theme="1"/>
      <name val="Calibri"/>
      <family val="2"/>
      <scheme val="minor"/>
    </font>
    <font>
      <sz val="11"/>
      <color indexed="8"/>
      <name val="Calibri"/>
      <family val="2"/>
    </font>
    <font>
      <sz val="10"/>
      <name val="MS Sans Serif"/>
      <family val="2"/>
    </font>
    <font>
      <b/>
      <sz val="14"/>
      <color theme="1"/>
      <name val="Calibri"/>
      <family val="2"/>
      <scheme val="minor"/>
    </font>
    <font>
      <b/>
      <sz val="16"/>
      <color theme="1"/>
      <name val="Calibri"/>
      <family val="2"/>
      <scheme val="minor"/>
    </font>
    <font>
      <b/>
      <sz val="28"/>
      <color rgb="FFFF0000"/>
      <name val="Calibri"/>
      <family val="2"/>
      <scheme val="minor"/>
    </font>
    <font>
      <b/>
      <sz val="18"/>
      <color theme="1"/>
      <name val="Calibri"/>
      <family val="2"/>
      <scheme val="minor"/>
    </font>
    <font>
      <b/>
      <sz val="9"/>
      <color theme="1"/>
      <name val="Arial"/>
      <family val="2"/>
    </font>
    <font>
      <sz val="11"/>
      <name val="Calibri"/>
      <family val="2"/>
    </font>
    <font>
      <b/>
      <sz val="20"/>
      <name val="Calibri"/>
      <family val="2"/>
    </font>
    <font>
      <b/>
      <sz val="11"/>
      <name val="Calibri"/>
      <family val="2"/>
    </font>
    <font>
      <b/>
      <sz val="10"/>
      <name val="Arial"/>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rgb="FFFFFF99"/>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rgb="FF000000"/>
      </patternFill>
    </fill>
    <fill>
      <patternFill patternType="solid">
        <fgColor rgb="FFFDE9D9"/>
        <bgColor rgb="FF000000"/>
      </patternFill>
    </fill>
    <fill>
      <patternFill patternType="solid">
        <fgColor theme="6" tint="0.39997558519241921"/>
        <bgColor rgb="FF000000"/>
      </patternFill>
    </fill>
    <fill>
      <patternFill patternType="solid">
        <fgColor rgb="FFF2F2F2"/>
        <bgColor rgb="FF000000"/>
      </patternFill>
    </fill>
  </fills>
  <borders count="8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auto="1"/>
      </left>
      <right style="thin">
        <color auto="1"/>
      </right>
      <top style="thin">
        <color auto="1"/>
      </top>
      <bottom style="thin">
        <color auto="1"/>
      </bottom>
      <diagonal/>
    </border>
  </borders>
  <cellStyleXfs count="391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8" fillId="0" borderId="0" applyFont="0" applyFill="0" applyBorder="0" applyAlignment="0" applyProtection="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9" fillId="0" borderId="0"/>
    <xf numFmtId="0" fontId="18" fillId="0" borderId="0"/>
    <xf numFmtId="0" fontId="18" fillId="0" borderId="0"/>
    <xf numFmtId="0" fontId="19"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0" borderId="0"/>
    <xf numFmtId="44" fontId="20"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xf numFmtId="0" fontId="20" fillId="0" borderId="0"/>
    <xf numFmtId="0" fontId="20" fillId="0" borderId="0"/>
    <xf numFmtId="0" fontId="20" fillId="0" borderId="0"/>
    <xf numFmtId="0" fontId="20" fillId="0" borderId="0"/>
    <xf numFmtId="0" fontId="24" fillId="0" borderId="0">
      <alignment vertical="top" wrapText="1"/>
      <protection locked="0"/>
    </xf>
    <xf numFmtId="0" fontId="24" fillId="0" borderId="0">
      <alignment vertical="top" wrapText="1"/>
      <protection locked="0"/>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4" fillId="0" borderId="0">
      <alignment vertical="top" wrapText="1"/>
      <protection locked="0"/>
    </xf>
    <xf numFmtId="0" fontId="1" fillId="0" borderId="0"/>
    <xf numFmtId="0" fontId="1" fillId="0" borderId="0"/>
    <xf numFmtId="0" fontId="24" fillId="0" borderId="0">
      <alignment vertical="top" wrapText="1"/>
      <protection locked="0"/>
    </xf>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18" fillId="0" borderId="0"/>
    <xf numFmtId="0" fontId="18" fillId="0" borderId="0"/>
    <xf numFmtId="0" fontId="18" fillId="0" borderId="0"/>
    <xf numFmtId="0" fontId="24" fillId="0" borderId="0">
      <alignment vertical="top" wrapText="1"/>
      <protection locked="0"/>
    </xf>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25" fillId="34" borderId="13" applyNumberFormat="0" applyProtection="0">
      <alignment vertical="center"/>
    </xf>
    <xf numFmtId="4" fontId="26" fillId="35" borderId="14" applyNumberFormat="0" applyProtection="0">
      <alignment vertical="center"/>
    </xf>
    <xf numFmtId="4" fontId="26" fillId="35" borderId="14" applyNumberFormat="0" applyProtection="0">
      <alignment vertical="center"/>
    </xf>
    <xf numFmtId="4" fontId="27" fillId="34" borderId="13" applyNumberFormat="0" applyProtection="0">
      <alignment vertical="center"/>
    </xf>
    <xf numFmtId="4" fontId="25" fillId="34" borderId="13" applyNumberFormat="0" applyProtection="0">
      <alignment horizontal="left" vertical="center" indent="1"/>
    </xf>
    <xf numFmtId="4" fontId="25" fillId="34"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4" fontId="25" fillId="37" borderId="13" applyNumberFormat="0" applyProtection="0">
      <alignment horizontal="right" vertical="center"/>
    </xf>
    <xf numFmtId="4" fontId="25" fillId="38" borderId="13" applyNumberFormat="0" applyProtection="0">
      <alignment horizontal="right" vertical="center"/>
    </xf>
    <xf numFmtId="4" fontId="25" fillId="39" borderId="13" applyNumberFormat="0" applyProtection="0">
      <alignment horizontal="right" vertical="center"/>
    </xf>
    <xf numFmtId="4" fontId="25" fillId="40" borderId="13" applyNumberFormat="0" applyProtection="0">
      <alignment horizontal="right" vertical="center"/>
    </xf>
    <xf numFmtId="4" fontId="25" fillId="41" borderId="13" applyNumberFormat="0" applyProtection="0">
      <alignment horizontal="right" vertical="center"/>
    </xf>
    <xf numFmtId="4" fontId="25" fillId="42" borderId="13" applyNumberFormat="0" applyProtection="0">
      <alignment horizontal="right" vertical="center"/>
    </xf>
    <xf numFmtId="4" fontId="25" fillId="43" borderId="13" applyNumberFormat="0" applyProtection="0">
      <alignment horizontal="right" vertical="center"/>
    </xf>
    <xf numFmtId="4" fontId="25" fillId="44" borderId="13" applyNumberFormat="0" applyProtection="0">
      <alignment horizontal="right" vertical="center"/>
    </xf>
    <xf numFmtId="4" fontId="25" fillId="45" borderId="13" applyNumberFormat="0" applyProtection="0">
      <alignment horizontal="right" vertical="center"/>
    </xf>
    <xf numFmtId="4" fontId="26" fillId="46" borderId="13" applyNumberFormat="0" applyProtection="0">
      <alignment horizontal="left" vertical="center" indent="1"/>
    </xf>
    <xf numFmtId="4" fontId="25" fillId="47" borderId="15" applyNumberFormat="0" applyProtection="0">
      <alignment horizontal="left" vertical="center" indent="1"/>
    </xf>
    <xf numFmtId="4" fontId="25" fillId="47" borderId="15" applyNumberFormat="0" applyProtection="0">
      <alignment horizontal="left" vertical="center" indent="1"/>
    </xf>
    <xf numFmtId="4" fontId="25" fillId="47" borderId="15" applyNumberFormat="0" applyProtection="0">
      <alignment horizontal="left" vertical="center" indent="1"/>
    </xf>
    <xf numFmtId="4" fontId="25" fillId="47" borderId="15" applyNumberFormat="0" applyProtection="0">
      <alignment horizontal="left" vertical="center" indent="1"/>
    </xf>
    <xf numFmtId="4" fontId="28" fillId="48" borderId="0" applyNumberFormat="0" applyProtection="0">
      <alignment horizontal="left" vertical="center" indent="1"/>
    </xf>
    <xf numFmtId="4" fontId="28" fillId="48" borderId="0"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4" fontId="25" fillId="47" borderId="13" applyNumberFormat="0" applyProtection="0">
      <alignment horizontal="left" vertical="center" indent="1"/>
    </xf>
    <xf numFmtId="4" fontId="25" fillId="47" borderId="13" applyNumberFormat="0" applyProtection="0">
      <alignment horizontal="left" vertical="center" indent="1"/>
    </xf>
    <xf numFmtId="4" fontId="25" fillId="49" borderId="13" applyNumberFormat="0" applyProtection="0">
      <alignment horizontal="left" vertical="center" indent="1"/>
    </xf>
    <xf numFmtId="4" fontId="25" fillId="49" borderId="13" applyNumberFormat="0" applyProtection="0">
      <alignment horizontal="left" vertical="center" indent="1"/>
    </xf>
    <xf numFmtId="0" fontId="18" fillId="49" borderId="13" applyNumberFormat="0" applyProtection="0">
      <alignment horizontal="left" vertical="center" indent="1"/>
    </xf>
    <xf numFmtId="0" fontId="18" fillId="49" borderId="13" applyNumberFormat="0" applyProtection="0">
      <alignment horizontal="left" vertical="center" indent="1"/>
    </xf>
    <xf numFmtId="0" fontId="18" fillId="49" borderId="13" applyNumberFormat="0" applyProtection="0">
      <alignment horizontal="left" vertical="center" indent="1"/>
    </xf>
    <xf numFmtId="0" fontId="18" fillId="49" borderId="13" applyNumberFormat="0" applyProtection="0">
      <alignment horizontal="left" vertical="center" indent="1"/>
    </xf>
    <xf numFmtId="0" fontId="18" fillId="50" borderId="13" applyNumberFormat="0" applyProtection="0">
      <alignment horizontal="left" vertical="center" indent="1"/>
    </xf>
    <xf numFmtId="0" fontId="18" fillId="50" borderId="13" applyNumberFormat="0" applyProtection="0">
      <alignment horizontal="left" vertical="center" indent="1"/>
    </xf>
    <xf numFmtId="0" fontId="18" fillId="50" borderId="13" applyNumberFormat="0" applyProtection="0">
      <alignment horizontal="left" vertical="center" indent="1"/>
    </xf>
    <xf numFmtId="0" fontId="18" fillId="50" borderId="13" applyNumberFormat="0" applyProtection="0">
      <alignment horizontal="left" vertical="center" indent="1"/>
    </xf>
    <xf numFmtId="0" fontId="18" fillId="51" borderId="13" applyNumberFormat="0" applyProtection="0">
      <alignment horizontal="left" vertical="center" indent="1"/>
    </xf>
    <xf numFmtId="0" fontId="18" fillId="51" borderId="13" applyNumberFormat="0" applyProtection="0">
      <alignment horizontal="left" vertical="center" indent="1"/>
    </xf>
    <xf numFmtId="0" fontId="18" fillId="51" borderId="13" applyNumberFormat="0" applyProtection="0">
      <alignment horizontal="left" vertical="center" indent="1"/>
    </xf>
    <xf numFmtId="0" fontId="18" fillId="51"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4" fontId="25" fillId="52" borderId="13" applyNumberFormat="0" applyProtection="0">
      <alignment vertical="center"/>
    </xf>
    <xf numFmtId="4" fontId="27" fillId="52" borderId="13" applyNumberFormat="0" applyProtection="0">
      <alignment vertical="center"/>
    </xf>
    <xf numFmtId="4" fontId="25" fillId="52" borderId="13" applyNumberFormat="0" applyProtection="0">
      <alignment horizontal="left" vertical="center" indent="1"/>
    </xf>
    <xf numFmtId="4" fontId="25" fillId="52" borderId="13" applyNumberFormat="0" applyProtection="0">
      <alignment horizontal="left" vertical="center" indent="1"/>
    </xf>
    <xf numFmtId="4" fontId="25" fillId="47" borderId="13" applyNumberFormat="0" applyProtection="0">
      <alignment horizontal="right" vertical="center"/>
    </xf>
    <xf numFmtId="4" fontId="27" fillId="47" borderId="13" applyNumberFormat="0" applyProtection="0">
      <alignment horizontal="right" vertical="center"/>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4" fontId="25" fillId="53" borderId="14" applyNumberFormat="0" applyProtection="0">
      <alignment horizontal="left" vertical="center"/>
    </xf>
    <xf numFmtId="4" fontId="25" fillId="53" borderId="14" applyNumberFormat="0" applyProtection="0">
      <alignment horizontal="left" vertical="center"/>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29" fillId="0" borderId="0"/>
    <xf numFmtId="4" fontId="30" fillId="47" borderId="13" applyNumberFormat="0" applyProtection="0">
      <alignment horizontal="right" vertical="center"/>
    </xf>
    <xf numFmtId="0" fontId="24" fillId="0" borderId="0">
      <alignment vertical="top" wrapText="1"/>
      <protection locked="0"/>
    </xf>
    <xf numFmtId="0" fontId="1" fillId="0" borderId="0"/>
    <xf numFmtId="0" fontId="20" fillId="0" borderId="0"/>
    <xf numFmtId="4" fontId="27" fillId="52" borderId="24" applyNumberFormat="0" applyProtection="0">
      <alignment vertical="center"/>
    </xf>
    <xf numFmtId="4" fontId="25" fillId="37" borderId="30" applyNumberFormat="0" applyProtection="0">
      <alignment horizontal="right" vertical="center"/>
    </xf>
    <xf numFmtId="4" fontId="25" fillId="38" borderId="30" applyNumberFormat="0" applyProtection="0">
      <alignment horizontal="right" vertical="center"/>
    </xf>
    <xf numFmtId="4" fontId="25" fillId="39" borderId="30" applyNumberFormat="0" applyProtection="0">
      <alignment horizontal="right" vertical="center"/>
    </xf>
    <xf numFmtId="44" fontId="34" fillId="0" borderId="0" applyFont="0" applyFill="0" applyBorder="0" applyAlignment="0" applyProtection="0"/>
    <xf numFmtId="4" fontId="25" fillId="52" borderId="24" applyNumberFormat="0" applyProtection="0">
      <alignment horizontal="left" vertical="center" indent="1"/>
    </xf>
    <xf numFmtId="4" fontId="25" fillId="52" borderId="24" applyNumberFormat="0" applyProtection="0">
      <alignment vertical="center"/>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51" borderId="24" applyNumberFormat="0" applyProtection="0">
      <alignment horizontal="left" vertical="center" indent="1"/>
    </xf>
    <xf numFmtId="0" fontId="18" fillId="51" borderId="24" applyNumberFormat="0" applyProtection="0">
      <alignment horizontal="left" vertical="center" indent="1"/>
    </xf>
    <xf numFmtId="0" fontId="18" fillId="51" borderId="24" applyNumberFormat="0" applyProtection="0">
      <alignment horizontal="left" vertical="center" indent="1"/>
    </xf>
    <xf numFmtId="0" fontId="18" fillId="51" borderId="24" applyNumberFormat="0" applyProtection="0">
      <alignment horizontal="left" vertical="center" indent="1"/>
    </xf>
    <xf numFmtId="0" fontId="18" fillId="50" borderId="24" applyNumberFormat="0" applyProtection="0">
      <alignment horizontal="left" vertical="center" indent="1"/>
    </xf>
    <xf numFmtId="0" fontId="18" fillId="50" borderId="24" applyNumberFormat="0" applyProtection="0">
      <alignment horizontal="left" vertical="center" indent="1"/>
    </xf>
    <xf numFmtId="0" fontId="18" fillId="50" borderId="24" applyNumberFormat="0" applyProtection="0">
      <alignment horizontal="left" vertical="center" indent="1"/>
    </xf>
    <xf numFmtId="0" fontId="18" fillId="49" borderId="24" applyNumberFormat="0" applyProtection="0">
      <alignment horizontal="left" vertical="center" indent="1"/>
    </xf>
    <xf numFmtId="0" fontId="18" fillId="49" borderId="24" applyNumberFormat="0" applyProtection="0">
      <alignment horizontal="left" vertical="center" indent="1"/>
    </xf>
    <xf numFmtId="4" fontId="25" fillId="49" borderId="24" applyNumberFormat="0" applyProtection="0">
      <alignment horizontal="left" vertical="center" indent="1"/>
    </xf>
    <xf numFmtId="0" fontId="35" fillId="0" borderId="0"/>
    <xf numFmtId="4" fontId="25" fillId="49" borderId="24" applyNumberFormat="0" applyProtection="0">
      <alignment horizontal="left" vertical="center" indent="1"/>
    </xf>
    <xf numFmtId="4" fontId="25" fillId="47" borderId="24" applyNumberFormat="0" applyProtection="0">
      <alignment horizontal="left" vertical="center" indent="1"/>
    </xf>
    <xf numFmtId="0" fontId="18" fillId="0" borderId="0"/>
    <xf numFmtId="0" fontId="35" fillId="0" borderId="0"/>
    <xf numFmtId="0" fontId="35" fillId="0" borderId="0"/>
    <xf numFmtId="0" fontId="35" fillId="0" borderId="0"/>
    <xf numFmtId="0" fontId="24" fillId="0" borderId="0">
      <alignment vertical="top" wrapText="1"/>
      <protection locked="0"/>
    </xf>
    <xf numFmtId="4" fontId="25" fillId="43" borderId="24" applyNumberFormat="0" applyProtection="0">
      <alignment horizontal="right" vertical="center"/>
    </xf>
    <xf numFmtId="4" fontId="25" fillId="42" borderId="24" applyNumberFormat="0" applyProtection="0">
      <alignment horizontal="right" vertical="center"/>
    </xf>
    <xf numFmtId="4" fontId="25" fillId="41" borderId="24" applyNumberFormat="0" applyProtection="0">
      <alignment horizontal="right" vertical="center"/>
    </xf>
    <xf numFmtId="4" fontId="25" fillId="40" borderId="24" applyNumberFormat="0" applyProtection="0">
      <alignment horizontal="right" vertical="center"/>
    </xf>
    <xf numFmtId="4" fontId="25" fillId="39" borderId="24" applyNumberFormat="0" applyProtection="0">
      <alignment horizontal="right" vertical="center"/>
    </xf>
    <xf numFmtId="4" fontId="25" fillId="38" borderId="24" applyNumberFormat="0" applyProtection="0">
      <alignment horizontal="right" vertical="center"/>
    </xf>
    <xf numFmtId="4" fontId="25" fillId="37" borderId="24" applyNumberFormat="0" applyProtection="0">
      <alignment horizontal="right" vertical="center"/>
    </xf>
    <xf numFmtId="0" fontId="18" fillId="36" borderId="24" applyNumberFormat="0" applyProtection="0">
      <alignment horizontal="left" vertical="center" indent="1"/>
    </xf>
    <xf numFmtId="44" fontId="23" fillId="0" borderId="0" applyFont="0" applyFill="0" applyBorder="0" applyAlignment="0" applyProtection="0"/>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30" applyNumberFormat="0" applyProtection="0">
      <alignment horizontal="left" vertical="center" indent="1"/>
    </xf>
    <xf numFmtId="4" fontId="25" fillId="45" borderId="45" applyNumberFormat="0" applyProtection="0">
      <alignment horizontal="right" vertical="center"/>
    </xf>
    <xf numFmtId="0" fontId="18" fillId="36" borderId="30" applyNumberFormat="0" applyProtection="0">
      <alignment horizontal="left" vertical="center" indent="1"/>
    </xf>
    <xf numFmtId="0" fontId="18" fillId="36" borderId="42" applyNumberFormat="0" applyProtection="0">
      <alignment horizontal="left" vertical="center" indent="1"/>
    </xf>
    <xf numFmtId="4" fontId="25" fillId="49" borderId="37" applyNumberFormat="0" applyProtection="0">
      <alignment horizontal="left" vertical="center" indent="1"/>
    </xf>
    <xf numFmtId="4" fontId="25" fillId="53" borderId="31" applyNumberFormat="0" applyProtection="0">
      <alignment horizontal="left" vertical="center"/>
    </xf>
    <xf numFmtId="4" fontId="25" fillId="42" borderId="30" applyNumberFormat="0" applyProtection="0">
      <alignment horizontal="right" vertical="center"/>
    </xf>
    <xf numFmtId="4" fontId="25" fillId="47" borderId="30" applyNumberFormat="0" applyProtection="0">
      <alignment horizontal="right" vertical="center"/>
    </xf>
    <xf numFmtId="4" fontId="25" fillId="34" borderId="30" applyNumberFormat="0" applyProtection="0">
      <alignment vertical="center"/>
    </xf>
    <xf numFmtId="4" fontId="27" fillId="47" borderId="30" applyNumberFormat="0" applyProtection="0">
      <alignment horizontal="right" vertical="center"/>
    </xf>
    <xf numFmtId="0" fontId="18" fillId="36" borderId="30" applyNumberFormat="0" applyProtection="0">
      <alignment horizontal="left" vertical="center" indent="1"/>
    </xf>
    <xf numFmtId="44" fontId="18" fillId="0" borderId="0" applyFont="0" applyFill="0" applyBorder="0" applyAlignment="0" applyProtection="0"/>
    <xf numFmtId="4" fontId="25" fillId="41" borderId="30" applyNumberFormat="0" applyProtection="0">
      <alignment horizontal="right" vertical="center"/>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4" fontId="27" fillId="47" borderId="24" applyNumberFormat="0" applyProtection="0">
      <alignment horizontal="right" vertical="center"/>
    </xf>
    <xf numFmtId="4" fontId="25" fillId="47" borderId="24" applyNumberFormat="0" applyProtection="0">
      <alignment horizontal="right" vertical="center"/>
    </xf>
    <xf numFmtId="4" fontId="25" fillId="52" borderId="24" applyNumberFormat="0" applyProtection="0">
      <alignment horizontal="left" vertical="center" indent="1"/>
    </xf>
    <xf numFmtId="4" fontId="25" fillId="47" borderId="24" applyNumberFormat="0" applyProtection="0">
      <alignment horizontal="left" vertical="center" indent="1"/>
    </xf>
    <xf numFmtId="4" fontId="26" fillId="46" borderId="24" applyNumberFormat="0" applyProtection="0">
      <alignment horizontal="left" vertical="center" indent="1"/>
    </xf>
    <xf numFmtId="4" fontId="25" fillId="45" borderId="24" applyNumberFormat="0" applyProtection="0">
      <alignment horizontal="right" vertical="center"/>
    </xf>
    <xf numFmtId="4" fontId="25" fillId="44" borderId="24" applyNumberFormat="0" applyProtection="0">
      <alignment horizontal="right" vertical="center"/>
    </xf>
    <xf numFmtId="4" fontId="25" fillId="34" borderId="16" applyNumberFormat="0" applyProtection="0">
      <alignment vertical="center"/>
    </xf>
    <xf numFmtId="4" fontId="26" fillId="35" borderId="17" applyNumberFormat="0" applyProtection="0">
      <alignment vertical="center"/>
    </xf>
    <xf numFmtId="4" fontId="26" fillId="35" borderId="17" applyNumberFormat="0" applyProtection="0">
      <alignment vertical="center"/>
    </xf>
    <xf numFmtId="4" fontId="27" fillId="34" borderId="16" applyNumberFormat="0" applyProtection="0">
      <alignment vertical="center"/>
    </xf>
    <xf numFmtId="4" fontId="25" fillId="34" borderId="16" applyNumberFormat="0" applyProtection="0">
      <alignment horizontal="left" vertical="center" indent="1"/>
    </xf>
    <xf numFmtId="4" fontId="25" fillId="34"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25" fillId="37" borderId="16" applyNumberFormat="0" applyProtection="0">
      <alignment horizontal="right" vertical="center"/>
    </xf>
    <xf numFmtId="4" fontId="25" fillId="38" borderId="16" applyNumberFormat="0" applyProtection="0">
      <alignment horizontal="right" vertical="center"/>
    </xf>
    <xf numFmtId="4" fontId="25" fillId="39" borderId="16" applyNumberFormat="0" applyProtection="0">
      <alignment horizontal="right" vertical="center"/>
    </xf>
    <xf numFmtId="4" fontId="25" fillId="40" borderId="16" applyNumberFormat="0" applyProtection="0">
      <alignment horizontal="right" vertical="center"/>
    </xf>
    <xf numFmtId="4" fontId="25" fillId="41" borderId="16" applyNumberFormat="0" applyProtection="0">
      <alignment horizontal="right" vertical="center"/>
    </xf>
    <xf numFmtId="4" fontId="25" fillId="42" borderId="16" applyNumberFormat="0" applyProtection="0">
      <alignment horizontal="right" vertical="center"/>
    </xf>
    <xf numFmtId="4" fontId="25" fillId="43" borderId="16" applyNumberFormat="0" applyProtection="0">
      <alignment horizontal="right" vertical="center"/>
    </xf>
    <xf numFmtId="4" fontId="25" fillId="44" borderId="16" applyNumberFormat="0" applyProtection="0">
      <alignment horizontal="right" vertical="center"/>
    </xf>
    <xf numFmtId="4" fontId="25" fillId="45" borderId="16" applyNumberFormat="0" applyProtection="0">
      <alignment horizontal="right" vertical="center"/>
    </xf>
    <xf numFmtId="4" fontId="26" fillId="46" borderId="16" applyNumberFormat="0" applyProtection="0">
      <alignment horizontal="left" vertical="center" indent="1"/>
    </xf>
    <xf numFmtId="4" fontId="25" fillId="47" borderId="18" applyNumberFormat="0" applyProtection="0">
      <alignment horizontal="left" vertical="center" indent="1"/>
    </xf>
    <xf numFmtId="4" fontId="25" fillId="47" borderId="18" applyNumberFormat="0" applyProtection="0">
      <alignment horizontal="left" vertical="center" indent="1"/>
    </xf>
    <xf numFmtId="4" fontId="25" fillId="47" borderId="18" applyNumberFormat="0" applyProtection="0">
      <alignment horizontal="left" vertical="center" indent="1"/>
    </xf>
    <xf numFmtId="4" fontId="25" fillId="47" borderId="18"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25" fillId="47" borderId="16" applyNumberFormat="0" applyProtection="0">
      <alignment horizontal="left" vertical="center" indent="1"/>
    </xf>
    <xf numFmtId="4" fontId="25" fillId="47" borderId="16" applyNumberFormat="0" applyProtection="0">
      <alignment horizontal="left" vertical="center" indent="1"/>
    </xf>
    <xf numFmtId="4" fontId="25" fillId="49" borderId="16" applyNumberFormat="0" applyProtection="0">
      <alignment horizontal="left" vertical="center" indent="1"/>
    </xf>
    <xf numFmtId="4" fontId="25" fillId="49" borderId="16" applyNumberFormat="0" applyProtection="0">
      <alignment horizontal="left" vertical="center" indent="1"/>
    </xf>
    <xf numFmtId="0" fontId="18" fillId="49" borderId="16" applyNumberFormat="0" applyProtection="0">
      <alignment horizontal="left" vertical="center" indent="1"/>
    </xf>
    <xf numFmtId="0" fontId="18" fillId="49" borderId="16" applyNumberFormat="0" applyProtection="0">
      <alignment horizontal="left" vertical="center" indent="1"/>
    </xf>
    <xf numFmtId="0" fontId="18" fillId="49" borderId="16" applyNumberFormat="0" applyProtection="0">
      <alignment horizontal="left" vertical="center" indent="1"/>
    </xf>
    <xf numFmtId="0" fontId="18" fillId="49" borderId="16" applyNumberFormat="0" applyProtection="0">
      <alignment horizontal="left" vertical="center" indent="1"/>
    </xf>
    <xf numFmtId="0" fontId="18" fillId="50" borderId="16" applyNumberFormat="0" applyProtection="0">
      <alignment horizontal="left" vertical="center" indent="1"/>
    </xf>
    <xf numFmtId="0" fontId="18" fillId="50" borderId="16" applyNumberFormat="0" applyProtection="0">
      <alignment horizontal="left" vertical="center" indent="1"/>
    </xf>
    <xf numFmtId="0" fontId="18" fillId="50" borderId="16" applyNumberFormat="0" applyProtection="0">
      <alignment horizontal="left" vertical="center" indent="1"/>
    </xf>
    <xf numFmtId="0" fontId="18" fillId="50" borderId="16" applyNumberFormat="0" applyProtection="0">
      <alignment horizontal="left" vertical="center" indent="1"/>
    </xf>
    <xf numFmtId="0" fontId="18" fillId="51" borderId="16" applyNumberFormat="0" applyProtection="0">
      <alignment horizontal="left" vertical="center" indent="1"/>
    </xf>
    <xf numFmtId="0" fontId="18" fillId="51" borderId="16" applyNumberFormat="0" applyProtection="0">
      <alignment horizontal="left" vertical="center" indent="1"/>
    </xf>
    <xf numFmtId="0" fontId="18" fillId="51" borderId="16" applyNumberFormat="0" applyProtection="0">
      <alignment horizontal="left" vertical="center" indent="1"/>
    </xf>
    <xf numFmtId="0" fontId="18" fillId="51"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25" fillId="52" borderId="16" applyNumberFormat="0" applyProtection="0">
      <alignment vertical="center"/>
    </xf>
    <xf numFmtId="4" fontId="27" fillId="52" borderId="16" applyNumberFormat="0" applyProtection="0">
      <alignment vertical="center"/>
    </xf>
    <xf numFmtId="4" fontId="25" fillId="52" borderId="16" applyNumberFormat="0" applyProtection="0">
      <alignment horizontal="left" vertical="center" indent="1"/>
    </xf>
    <xf numFmtId="4" fontId="25" fillId="52" borderId="16" applyNumberFormat="0" applyProtection="0">
      <alignment horizontal="left" vertical="center" indent="1"/>
    </xf>
    <xf numFmtId="4" fontId="25" fillId="47" borderId="16" applyNumberFormat="0" applyProtection="0">
      <alignment horizontal="right" vertical="center"/>
    </xf>
    <xf numFmtId="4" fontId="27" fillId="47" borderId="16" applyNumberFormat="0" applyProtection="0">
      <alignment horizontal="right" vertical="center"/>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25" fillId="53" borderId="17" applyNumberFormat="0" applyProtection="0">
      <alignment horizontal="left" vertical="center"/>
    </xf>
    <xf numFmtId="4" fontId="25" fillId="53" borderId="17" applyNumberFormat="0" applyProtection="0">
      <alignment horizontal="left" vertical="center"/>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30" fillId="47" borderId="16" applyNumberFormat="0" applyProtection="0">
      <alignment horizontal="right" vertical="center"/>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37" applyNumberFormat="0" applyProtection="0">
      <alignment horizontal="left" vertical="center" indent="1"/>
    </xf>
    <xf numFmtId="4" fontId="25" fillId="42" borderId="42" applyNumberFormat="0" applyProtection="0">
      <alignment horizontal="right" vertical="center"/>
    </xf>
    <xf numFmtId="4" fontId="25" fillId="40" borderId="45" applyNumberFormat="0" applyProtection="0">
      <alignment horizontal="right" vertical="center"/>
    </xf>
    <xf numFmtId="0" fontId="18" fillId="51" borderId="37" applyNumberFormat="0" applyProtection="0">
      <alignment horizontal="left" vertical="center" indent="1"/>
    </xf>
    <xf numFmtId="0" fontId="18" fillId="36" borderId="37" applyNumberFormat="0" applyProtection="0">
      <alignment horizontal="left" vertical="center" indent="1"/>
    </xf>
    <xf numFmtId="4" fontId="25" fillId="40" borderId="37" applyNumberFormat="0" applyProtection="0">
      <alignment horizontal="right" vertical="center"/>
    </xf>
    <xf numFmtId="4" fontId="25" fillId="44" borderId="37" applyNumberFormat="0" applyProtection="0">
      <alignment horizontal="right" vertical="center"/>
    </xf>
    <xf numFmtId="0" fontId="18" fillId="36" borderId="37" applyNumberFormat="0" applyProtection="0">
      <alignment horizontal="left" vertical="center" indent="1"/>
    </xf>
    <xf numFmtId="0" fontId="18" fillId="36" borderId="37" applyNumberFormat="0" applyProtection="0">
      <alignment horizontal="left" vertical="center" indent="1"/>
    </xf>
    <xf numFmtId="0" fontId="18" fillId="50" borderId="37" applyNumberFormat="0" applyProtection="0">
      <alignment horizontal="left" vertical="center" indent="1"/>
    </xf>
    <xf numFmtId="4" fontId="27" fillId="47" borderId="37" applyNumberFormat="0" applyProtection="0">
      <alignment horizontal="right" vertical="center"/>
    </xf>
    <xf numFmtId="4" fontId="25" fillId="47" borderId="37" applyNumberFormat="0" applyProtection="0">
      <alignment horizontal="right" vertical="center"/>
    </xf>
    <xf numFmtId="4" fontId="25" fillId="52" borderId="37" applyNumberFormat="0" applyProtection="0">
      <alignment horizontal="left" vertical="center" indent="1"/>
    </xf>
    <xf numFmtId="4" fontId="25" fillId="52" borderId="37" applyNumberFormat="0" applyProtection="0">
      <alignment horizontal="left" vertical="center" indent="1"/>
    </xf>
    <xf numFmtId="4" fontId="27" fillId="52" borderId="37" applyNumberFormat="0" applyProtection="0">
      <alignment vertical="center"/>
    </xf>
    <xf numFmtId="4" fontId="25" fillId="52" borderId="37" applyNumberFormat="0" applyProtection="0">
      <alignment vertical="center"/>
    </xf>
    <xf numFmtId="0" fontId="18" fillId="49" borderId="37" applyNumberFormat="0" applyProtection="0">
      <alignment horizontal="left" vertical="center" indent="1"/>
    </xf>
    <xf numFmtId="0" fontId="18" fillId="36" borderId="37" applyNumberFormat="0" applyProtection="0">
      <alignment horizontal="left" vertical="center" indent="1"/>
    </xf>
    <xf numFmtId="0" fontId="18" fillId="36" borderId="37" applyNumberFormat="0" applyProtection="0">
      <alignment horizontal="left" vertical="center" indent="1"/>
    </xf>
    <xf numFmtId="0" fontId="18" fillId="36" borderId="45" applyNumberFormat="0" applyProtection="0">
      <alignment horizontal="left" vertical="center" indent="1"/>
    </xf>
    <xf numFmtId="4" fontId="25" fillId="47" borderId="21" applyNumberFormat="0" applyProtection="0">
      <alignment horizontal="left" vertical="center" indent="1"/>
    </xf>
    <xf numFmtId="4" fontId="25" fillId="47" borderId="21" applyNumberFormat="0" applyProtection="0">
      <alignment horizontal="left" vertical="center" indent="1"/>
    </xf>
    <xf numFmtId="4" fontId="25" fillId="47" borderId="39" applyNumberFormat="0" applyProtection="0">
      <alignment horizontal="left" vertical="center" indent="1"/>
    </xf>
    <xf numFmtId="0" fontId="18" fillId="36" borderId="42" applyNumberFormat="0" applyProtection="0">
      <alignment horizontal="left" vertical="center" indent="1"/>
    </xf>
    <xf numFmtId="4" fontId="25" fillId="34" borderId="45" applyNumberFormat="0" applyProtection="0">
      <alignment horizontal="left" vertical="center" indent="1"/>
    </xf>
    <xf numFmtId="4" fontId="25" fillId="40" borderId="60" applyNumberFormat="0" applyProtection="0">
      <alignment horizontal="right" vertical="center"/>
    </xf>
    <xf numFmtId="4" fontId="25" fillId="39" borderId="45" applyNumberFormat="0" applyProtection="0">
      <alignment horizontal="right" vertical="center"/>
    </xf>
    <xf numFmtId="0" fontId="18" fillId="36" borderId="42" applyNumberFormat="0" applyProtection="0">
      <alignment horizontal="left" vertical="center" indent="1"/>
    </xf>
    <xf numFmtId="4" fontId="25" fillId="44" borderId="30" applyNumberFormat="0" applyProtection="0">
      <alignment horizontal="right" vertical="center"/>
    </xf>
    <xf numFmtId="4" fontId="25" fillId="45" borderId="30" applyNumberFormat="0" applyProtection="0">
      <alignment horizontal="right" vertical="center"/>
    </xf>
    <xf numFmtId="4" fontId="26" fillId="46" borderId="30" applyNumberFormat="0" applyProtection="0">
      <alignment horizontal="left" vertical="center" indent="1"/>
    </xf>
    <xf numFmtId="4" fontId="25" fillId="47" borderId="32" applyNumberFormat="0" applyProtection="0">
      <alignment horizontal="left" vertical="center" indent="1"/>
    </xf>
    <xf numFmtId="4" fontId="25" fillId="47" borderId="32" applyNumberFormat="0" applyProtection="0">
      <alignment horizontal="left" vertical="center" indent="1"/>
    </xf>
    <xf numFmtId="4" fontId="25" fillId="53" borderId="43" applyNumberFormat="0" applyProtection="0">
      <alignment horizontal="left" vertical="center"/>
    </xf>
    <xf numFmtId="0" fontId="18" fillId="36" borderId="30" applyNumberFormat="0" applyProtection="0">
      <alignment horizontal="left" vertical="center" indent="1"/>
    </xf>
    <xf numFmtId="0" fontId="18" fillId="49" borderId="30" applyNumberFormat="0" applyProtection="0">
      <alignment horizontal="left" vertical="center" indent="1"/>
    </xf>
    <xf numFmtId="0" fontId="18" fillId="50" borderId="30" applyNumberFormat="0" applyProtection="0">
      <alignment horizontal="left" vertical="center" indent="1"/>
    </xf>
    <xf numFmtId="0" fontId="18" fillId="50" borderId="30" applyNumberFormat="0" applyProtection="0">
      <alignment horizontal="left" vertical="center" indent="1"/>
    </xf>
    <xf numFmtId="0" fontId="18" fillId="51"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52" borderId="30" applyNumberFormat="0" applyProtection="0">
      <alignment vertical="center"/>
    </xf>
    <xf numFmtId="4" fontId="27" fillId="52" borderId="30" applyNumberFormat="0" applyProtection="0">
      <alignment vertical="center"/>
    </xf>
    <xf numFmtId="4" fontId="25" fillId="52" borderId="30" applyNumberFormat="0" applyProtection="0">
      <alignment horizontal="left" vertical="center" indent="1"/>
    </xf>
    <xf numFmtId="0" fontId="18" fillId="36" borderId="30" applyNumberFormat="0" applyProtection="0">
      <alignment horizontal="left" vertical="center" indent="1"/>
    </xf>
    <xf numFmtId="4" fontId="30" fillId="47" borderId="24" applyNumberFormat="0" applyProtection="0">
      <alignment horizontal="right" vertical="center"/>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30"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4" fontId="25" fillId="34" borderId="24" applyNumberFormat="0" applyProtection="0">
      <alignment vertical="center"/>
    </xf>
    <xf numFmtId="0" fontId="18" fillId="36" borderId="24" applyNumberFormat="0" applyProtection="0">
      <alignment horizontal="left" vertical="center" indent="1"/>
    </xf>
    <xf numFmtId="4" fontId="25" fillId="40" borderId="30" applyNumberFormat="0" applyProtection="0">
      <alignment horizontal="right" vertical="center"/>
    </xf>
    <xf numFmtId="4" fontId="25" fillId="52" borderId="30" applyNumberFormat="0" applyProtection="0">
      <alignment horizontal="left" vertical="center" indent="1"/>
    </xf>
    <xf numFmtId="4" fontId="26" fillId="35" borderId="46" applyNumberFormat="0" applyProtection="0">
      <alignment vertical="center"/>
    </xf>
    <xf numFmtId="0" fontId="18" fillId="36" borderId="37" applyNumberFormat="0" applyProtection="0">
      <alignment horizontal="left" vertical="center" indent="1"/>
    </xf>
    <xf numFmtId="4" fontId="25" fillId="44" borderId="45" applyNumberFormat="0" applyProtection="0">
      <alignment horizontal="right" vertical="center"/>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53" borderId="40" applyNumberFormat="0" applyProtection="0">
      <alignment horizontal="left" vertical="center"/>
    </xf>
    <xf numFmtId="0" fontId="18" fillId="51" borderId="45" applyNumberFormat="0" applyProtection="0">
      <alignment horizontal="left" vertical="center" indent="1"/>
    </xf>
    <xf numFmtId="0" fontId="18" fillId="36" borderId="42" applyNumberFormat="0" applyProtection="0">
      <alignment horizontal="left" vertical="center" indent="1"/>
    </xf>
    <xf numFmtId="0" fontId="18" fillId="36" borderId="30" applyNumberFormat="0" applyProtection="0">
      <alignment horizontal="left" vertical="center" indent="1"/>
    </xf>
    <xf numFmtId="0" fontId="18" fillId="36" borderId="37" applyNumberFormat="0" applyProtection="0">
      <alignment horizontal="left" vertical="center" indent="1"/>
    </xf>
    <xf numFmtId="4" fontId="30" fillId="47" borderId="30" applyNumberFormat="0" applyProtection="0">
      <alignment horizontal="right" vertical="center"/>
    </xf>
    <xf numFmtId="0" fontId="18" fillId="49" borderId="30" applyNumberFormat="0" applyProtection="0">
      <alignment horizontal="left" vertical="center" indent="1"/>
    </xf>
    <xf numFmtId="4" fontId="25" fillId="42" borderId="37" applyNumberFormat="0" applyProtection="0">
      <alignment horizontal="right" vertical="center"/>
    </xf>
    <xf numFmtId="0" fontId="18" fillId="49" borderId="42" applyNumberFormat="0" applyProtection="0">
      <alignment horizontal="left" vertical="center" indent="1"/>
    </xf>
    <xf numFmtId="0" fontId="18" fillId="36" borderId="30" applyNumberFormat="0" applyProtection="0">
      <alignment horizontal="left" vertical="center" indent="1"/>
    </xf>
    <xf numFmtId="4" fontId="25" fillId="34" borderId="55" applyNumberFormat="0" applyProtection="0">
      <alignment vertical="center"/>
    </xf>
    <xf numFmtId="0" fontId="18" fillId="36" borderId="45" applyNumberFormat="0" applyProtection="0">
      <alignment horizontal="left" vertical="center" indent="1"/>
    </xf>
    <xf numFmtId="0" fontId="18" fillId="36" borderId="42"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47" borderId="42" applyNumberFormat="0" applyProtection="0">
      <alignment horizontal="right" vertical="center"/>
    </xf>
    <xf numFmtId="4" fontId="25" fillId="47" borderId="35" applyNumberFormat="0" applyProtection="0">
      <alignment horizontal="left" vertical="center" indent="1"/>
    </xf>
    <xf numFmtId="0" fontId="18" fillId="36" borderId="42" applyNumberFormat="0" applyProtection="0">
      <alignment horizontal="left" vertical="center" indent="1"/>
    </xf>
    <xf numFmtId="0" fontId="18" fillId="49"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37" applyNumberFormat="0" applyProtection="0">
      <alignment horizontal="left" vertical="center" indent="1"/>
    </xf>
    <xf numFmtId="4" fontId="25" fillId="49" borderId="42" applyNumberFormat="0" applyProtection="0">
      <alignment horizontal="left" vertical="center" indent="1"/>
    </xf>
    <xf numFmtId="4" fontId="25" fillId="47" borderId="39" applyNumberFormat="0" applyProtection="0">
      <alignment horizontal="left" vertical="center" indent="1"/>
    </xf>
    <xf numFmtId="0" fontId="18" fillId="36" borderId="42" applyNumberFormat="0" applyProtection="0">
      <alignment horizontal="left" vertical="center" indent="1"/>
    </xf>
    <xf numFmtId="0" fontId="18" fillId="50" borderId="45" applyNumberFormat="0" applyProtection="0">
      <alignment horizontal="left" vertical="center" indent="1"/>
    </xf>
    <xf numFmtId="0" fontId="18" fillId="50" borderId="55" applyNumberFormat="0" applyProtection="0">
      <alignment horizontal="left" vertical="center" indent="1"/>
    </xf>
    <xf numFmtId="4" fontId="25" fillId="38" borderId="45" applyNumberFormat="0" applyProtection="0">
      <alignment horizontal="right" vertical="center"/>
    </xf>
    <xf numFmtId="4" fontId="25" fillId="34" borderId="24" applyNumberFormat="0" applyProtection="0">
      <alignment horizontal="left" vertical="center" indent="1"/>
    </xf>
    <xf numFmtId="0" fontId="18" fillId="36" borderId="30" applyNumberFormat="0" applyProtection="0">
      <alignment horizontal="left" vertical="center" indent="1"/>
    </xf>
    <xf numFmtId="0" fontId="18" fillId="36" borderId="37" applyNumberFormat="0" applyProtection="0">
      <alignment horizontal="left" vertical="center" indent="1"/>
    </xf>
    <xf numFmtId="4" fontId="25" fillId="53" borderId="28" applyNumberFormat="0" applyProtection="0">
      <alignment horizontal="left" vertical="center"/>
    </xf>
    <xf numFmtId="4" fontId="25" fillId="47" borderId="26" applyNumberFormat="0" applyProtection="0">
      <alignment horizontal="left" vertical="center" indent="1"/>
    </xf>
    <xf numFmtId="0" fontId="18" fillId="36" borderId="37" applyNumberFormat="0" applyProtection="0">
      <alignment horizontal="left" vertical="center" indent="1"/>
    </xf>
    <xf numFmtId="4" fontId="25" fillId="43" borderId="30" applyNumberFormat="0" applyProtection="0">
      <alignment horizontal="right" vertical="center"/>
    </xf>
    <xf numFmtId="4" fontId="25" fillId="49" borderId="37" applyNumberFormat="0" applyProtection="0">
      <alignment horizontal="left" vertical="center" indent="1"/>
    </xf>
    <xf numFmtId="4" fontId="25" fillId="40" borderId="42" applyNumberFormat="0" applyProtection="0">
      <alignment horizontal="right" vertical="center"/>
    </xf>
    <xf numFmtId="0" fontId="18" fillId="50" borderId="37" applyNumberFormat="0" applyProtection="0">
      <alignment horizontal="left" vertical="center" indent="1"/>
    </xf>
    <xf numFmtId="4" fontId="25" fillId="45" borderId="37" applyNumberFormat="0" applyProtection="0">
      <alignment horizontal="right" vertical="center"/>
    </xf>
    <xf numFmtId="0" fontId="18" fillId="36" borderId="45" applyNumberFormat="0" applyProtection="0">
      <alignment horizontal="left" vertical="center" indent="1"/>
    </xf>
    <xf numFmtId="4" fontId="25" fillId="34" borderId="30" applyNumberFormat="0" applyProtection="0">
      <alignment horizontal="left" vertical="center" indent="1"/>
    </xf>
    <xf numFmtId="4" fontId="25" fillId="34" borderId="30" applyNumberFormat="0" applyProtection="0">
      <alignment horizontal="left" vertical="center" indent="1"/>
    </xf>
    <xf numFmtId="0" fontId="18" fillId="51" borderId="37" applyNumberFormat="0" applyProtection="0">
      <alignment horizontal="left" vertical="center" indent="1"/>
    </xf>
    <xf numFmtId="4" fontId="30" fillId="47" borderId="42" applyNumberFormat="0" applyProtection="0">
      <alignment horizontal="right" vertical="center"/>
    </xf>
    <xf numFmtId="4" fontId="26" fillId="35" borderId="25" applyNumberFormat="0" applyProtection="0">
      <alignment vertical="center"/>
    </xf>
    <xf numFmtId="4" fontId="25" fillId="44" borderId="42" applyNumberFormat="0" applyProtection="0">
      <alignment horizontal="right" vertical="center"/>
    </xf>
    <xf numFmtId="0" fontId="18" fillId="36" borderId="37" applyNumberFormat="0" applyProtection="0">
      <alignment horizontal="left" vertical="center" indent="1"/>
    </xf>
    <xf numFmtId="4" fontId="25" fillId="49" borderId="42" applyNumberFormat="0" applyProtection="0">
      <alignment horizontal="left" vertical="center" indent="1"/>
    </xf>
    <xf numFmtId="0" fontId="18" fillId="49" borderId="37" applyNumberFormat="0" applyProtection="0">
      <alignment horizontal="left" vertical="center" indent="1"/>
    </xf>
    <xf numFmtId="0" fontId="18" fillId="36" borderId="30" applyNumberFormat="0" applyProtection="0">
      <alignment horizontal="left" vertical="center" indent="1"/>
    </xf>
    <xf numFmtId="0" fontId="18" fillId="36" borderId="37" applyNumberFormat="0" applyProtection="0">
      <alignment horizontal="left" vertical="center" indent="1"/>
    </xf>
    <xf numFmtId="0" fontId="18" fillId="36" borderId="30" applyNumberFormat="0" applyProtection="0">
      <alignment horizontal="left" vertical="center" indent="1"/>
    </xf>
    <xf numFmtId="44" fontId="20" fillId="0" borderId="0" applyFont="0" applyFill="0" applyBorder="0" applyAlignment="0" applyProtection="0"/>
    <xf numFmtId="0" fontId="18" fillId="50" borderId="24" applyNumberFormat="0" applyProtection="0">
      <alignment horizontal="left" vertical="center" indent="1"/>
    </xf>
    <xf numFmtId="0" fontId="18" fillId="36" borderId="24" applyNumberFormat="0" applyProtection="0">
      <alignment horizontal="left" vertical="center" indent="1"/>
    </xf>
    <xf numFmtId="0" fontId="18" fillId="36" borderId="37" applyNumberFormat="0" applyProtection="0">
      <alignment horizontal="left" vertical="center" indent="1"/>
    </xf>
    <xf numFmtId="4" fontId="26" fillId="35" borderId="22" applyNumberFormat="0" applyProtection="0">
      <alignment vertical="center"/>
    </xf>
    <xf numFmtId="4" fontId="25" fillId="47" borderId="23" applyNumberFormat="0" applyProtection="0">
      <alignment horizontal="left" vertical="center" indent="1"/>
    </xf>
    <xf numFmtId="4" fontId="25" fillId="47" borderId="23" applyNumberFormat="0" applyProtection="0">
      <alignment horizontal="left" vertical="center" indent="1"/>
    </xf>
    <xf numFmtId="4" fontId="25" fillId="53" borderId="22" applyNumberFormat="0" applyProtection="0">
      <alignment horizontal="left" vertical="center"/>
    </xf>
    <xf numFmtId="0" fontId="18" fillId="49"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4" fontId="25" fillId="34" borderId="24" applyNumberFormat="0" applyProtection="0">
      <alignment horizontal="left" vertical="center" indent="1"/>
    </xf>
    <xf numFmtId="0" fontId="18" fillId="36" borderId="42" applyNumberFormat="0" applyProtection="0">
      <alignment horizontal="left" vertical="center" indent="1"/>
    </xf>
    <xf numFmtId="4" fontId="25" fillId="38" borderId="37" applyNumberFormat="0" applyProtection="0">
      <alignment horizontal="right" vertical="center"/>
    </xf>
    <xf numFmtId="4" fontId="25" fillId="43" borderId="37" applyNumberFormat="0" applyProtection="0">
      <alignment horizontal="right" vertical="center"/>
    </xf>
    <xf numFmtId="4" fontId="25" fillId="53" borderId="25" applyNumberFormat="0" applyProtection="0">
      <alignment horizontal="left" vertical="center"/>
    </xf>
    <xf numFmtId="0" fontId="18" fillId="49" borderId="37" applyNumberFormat="0" applyProtection="0">
      <alignment horizontal="left" vertical="center" indent="1"/>
    </xf>
    <xf numFmtId="4" fontId="25" fillId="53" borderId="38" applyNumberFormat="0" applyProtection="0">
      <alignment horizontal="left" vertical="center"/>
    </xf>
    <xf numFmtId="4" fontId="25" fillId="34" borderId="45" applyNumberFormat="0" applyProtection="0">
      <alignment vertical="center"/>
    </xf>
    <xf numFmtId="0" fontId="18" fillId="36" borderId="37" applyNumberFormat="0" applyProtection="0">
      <alignment horizontal="left" vertical="center" indent="1"/>
    </xf>
    <xf numFmtId="0" fontId="18" fillId="36" borderId="37" applyNumberFormat="0" applyProtection="0">
      <alignment horizontal="left" vertical="center" indent="1"/>
    </xf>
    <xf numFmtId="0" fontId="18" fillId="36" borderId="30" applyNumberFormat="0" applyProtection="0">
      <alignment horizontal="left" vertical="center" indent="1"/>
    </xf>
    <xf numFmtId="4" fontId="25" fillId="41" borderId="37" applyNumberFormat="0" applyProtection="0">
      <alignment horizontal="right" vertical="center"/>
    </xf>
    <xf numFmtId="4" fontId="27" fillId="34" borderId="24" applyNumberFormat="0" applyProtection="0">
      <alignment vertical="center"/>
    </xf>
    <xf numFmtId="4" fontId="25" fillId="47" borderId="35" applyNumberFormat="0" applyProtection="0">
      <alignment horizontal="left" vertical="center" indent="1"/>
    </xf>
    <xf numFmtId="4" fontId="27" fillId="52" borderId="42" applyNumberFormat="0" applyProtection="0">
      <alignment vertical="center"/>
    </xf>
    <xf numFmtId="4" fontId="25" fillId="37" borderId="37" applyNumberFormat="0" applyProtection="0">
      <alignment horizontal="right" vertical="center"/>
    </xf>
    <xf numFmtId="4" fontId="25" fillId="47" borderId="26" applyNumberFormat="0" applyProtection="0">
      <alignment horizontal="left" vertical="center" indent="1"/>
    </xf>
    <xf numFmtId="0" fontId="18" fillId="36" borderId="60" applyNumberFormat="0" applyProtection="0">
      <alignment horizontal="left" vertical="center" indent="1"/>
    </xf>
    <xf numFmtId="0" fontId="18" fillId="49" borderId="30" applyNumberFormat="0" applyProtection="0">
      <alignment horizontal="left" vertical="center" indent="1"/>
    </xf>
    <xf numFmtId="4" fontId="26" fillId="35" borderId="31" applyNumberFormat="0" applyProtection="0">
      <alignment vertical="center"/>
    </xf>
    <xf numFmtId="0" fontId="18" fillId="36" borderId="37" applyNumberFormat="0" applyProtection="0">
      <alignment horizontal="left" vertical="center" indent="1"/>
    </xf>
    <xf numFmtId="0" fontId="18" fillId="36" borderId="42" applyNumberFormat="0" applyProtection="0">
      <alignment horizontal="left" vertical="center" indent="1"/>
    </xf>
    <xf numFmtId="4" fontId="26" fillId="35" borderId="38" applyNumberFormat="0" applyProtection="0">
      <alignment vertical="center"/>
    </xf>
    <xf numFmtId="0" fontId="18" fillId="36" borderId="37" applyNumberFormat="0" applyProtection="0">
      <alignment horizontal="left" vertical="center" indent="1"/>
    </xf>
    <xf numFmtId="0" fontId="18" fillId="36" borderId="37" applyNumberFormat="0" applyProtection="0">
      <alignment horizontal="left" vertical="center" indent="1"/>
    </xf>
    <xf numFmtId="4" fontId="25" fillId="49" borderId="30" applyNumberFormat="0" applyProtection="0">
      <alignment horizontal="left" vertical="center" indent="1"/>
    </xf>
    <xf numFmtId="0" fontId="18" fillId="51" borderId="45" applyNumberFormat="0" applyProtection="0">
      <alignment horizontal="left" vertical="center" indent="1"/>
    </xf>
    <xf numFmtId="4" fontId="25" fillId="38" borderId="55" applyNumberFormat="0" applyProtection="0">
      <alignment horizontal="right" vertical="center"/>
    </xf>
    <xf numFmtId="0" fontId="18" fillId="51" borderId="30" applyNumberFormat="0" applyProtection="0">
      <alignment horizontal="left" vertical="center" indent="1"/>
    </xf>
    <xf numFmtId="0" fontId="18" fillId="36" borderId="30" applyNumberFormat="0" applyProtection="0">
      <alignment horizontal="left" vertical="center" indent="1"/>
    </xf>
    <xf numFmtId="0" fontId="18" fillId="36" borderId="37" applyNumberFormat="0" applyProtection="0">
      <alignment horizontal="left" vertical="center" indent="1"/>
    </xf>
    <xf numFmtId="0" fontId="18" fillId="51" borderId="30" applyNumberFormat="0" applyProtection="0">
      <alignment horizontal="left" vertical="center" indent="1"/>
    </xf>
    <xf numFmtId="0" fontId="18" fillId="36" borderId="37" applyNumberFormat="0" applyProtection="0">
      <alignment horizontal="left" vertical="center" indent="1"/>
    </xf>
    <xf numFmtId="4" fontId="27" fillId="34" borderId="42" applyNumberFormat="0" applyProtection="0">
      <alignment vertical="center"/>
    </xf>
    <xf numFmtId="4" fontId="25" fillId="47" borderId="29" applyNumberFormat="0" applyProtection="0">
      <alignment horizontal="left" vertical="center" indent="1"/>
    </xf>
    <xf numFmtId="4" fontId="25" fillId="49" borderId="30" applyNumberFormat="0" applyProtection="0">
      <alignment horizontal="left" vertical="center" indent="1"/>
    </xf>
    <xf numFmtId="0" fontId="18" fillId="36" borderId="42" applyNumberFormat="0" applyProtection="0">
      <alignment horizontal="left" vertical="center" indent="1"/>
    </xf>
    <xf numFmtId="4" fontId="26" fillId="35" borderId="31" applyNumberFormat="0" applyProtection="0">
      <alignment vertical="center"/>
    </xf>
    <xf numFmtId="4" fontId="25" fillId="47" borderId="30" applyNumberFormat="0" applyProtection="0">
      <alignment horizontal="left" vertical="center" indent="1"/>
    </xf>
    <xf numFmtId="4" fontId="25" fillId="37" borderId="42" applyNumberFormat="0" applyProtection="0">
      <alignment horizontal="right" vertical="center"/>
    </xf>
    <xf numFmtId="0" fontId="18" fillId="36" borderId="42" applyNumberFormat="0" applyProtection="0">
      <alignment horizontal="left" vertical="center" indent="1"/>
    </xf>
    <xf numFmtId="4" fontId="26" fillId="46" borderId="37" applyNumberFormat="0" applyProtection="0">
      <alignment horizontal="left" vertical="center" indent="1"/>
    </xf>
    <xf numFmtId="0" fontId="18" fillId="36" borderId="42" applyNumberFormat="0" applyProtection="0">
      <alignment horizontal="left" vertical="center" indent="1"/>
    </xf>
    <xf numFmtId="0" fontId="18" fillId="36" borderId="42" applyNumberFormat="0" applyProtection="0">
      <alignment horizontal="left" vertical="center" indent="1"/>
    </xf>
    <xf numFmtId="4" fontId="25" fillId="47" borderId="32" applyNumberFormat="0" applyProtection="0">
      <alignment horizontal="left" vertical="center" indent="1"/>
    </xf>
    <xf numFmtId="0" fontId="18" fillId="49" borderId="30" applyNumberFormat="0" applyProtection="0">
      <alignment horizontal="left" vertical="center" indent="1"/>
    </xf>
    <xf numFmtId="4" fontId="25" fillId="38" borderId="42" applyNumberFormat="0" applyProtection="0">
      <alignment horizontal="right" vertical="center"/>
    </xf>
    <xf numFmtId="4" fontId="26" fillId="35" borderId="28" applyNumberFormat="0" applyProtection="0">
      <alignment vertical="center"/>
    </xf>
    <xf numFmtId="0" fontId="18" fillId="36" borderId="42" applyNumberFormat="0" applyProtection="0">
      <alignment horizontal="left" vertical="center" indent="1"/>
    </xf>
    <xf numFmtId="4" fontId="25" fillId="52" borderId="55" applyNumberFormat="0" applyProtection="0">
      <alignment vertical="center"/>
    </xf>
    <xf numFmtId="4" fontId="26" fillId="35" borderId="43" applyNumberFormat="0" applyProtection="0">
      <alignment vertical="center"/>
    </xf>
    <xf numFmtId="4" fontId="25" fillId="47" borderId="32" applyNumberFormat="0" applyProtection="0">
      <alignment horizontal="left" vertical="center" indent="1"/>
    </xf>
    <xf numFmtId="4" fontId="25" fillId="47" borderId="30" applyNumberFormat="0" applyProtection="0">
      <alignment horizontal="left" vertical="center" indent="1"/>
    </xf>
    <xf numFmtId="0" fontId="18" fillId="49" borderId="42" applyNumberFormat="0" applyProtection="0">
      <alignment horizontal="left" vertical="center" indent="1"/>
    </xf>
    <xf numFmtId="0" fontId="18" fillId="51" borderId="30" applyNumberFormat="0" applyProtection="0">
      <alignment horizontal="left" vertical="center" indent="1"/>
    </xf>
    <xf numFmtId="4" fontId="25" fillId="47" borderId="44" applyNumberFormat="0" applyProtection="0">
      <alignment horizontal="left" vertical="center" indent="1"/>
    </xf>
    <xf numFmtId="0" fontId="18" fillId="36" borderId="30" applyNumberFormat="0" applyProtection="0">
      <alignment horizontal="left" vertical="center" indent="1"/>
    </xf>
    <xf numFmtId="4" fontId="25" fillId="53" borderId="31" applyNumberFormat="0" applyProtection="0">
      <alignment horizontal="left" vertical="center"/>
    </xf>
    <xf numFmtId="4" fontId="25" fillId="47" borderId="41" applyNumberFormat="0" applyProtection="0">
      <alignment horizontal="left" vertical="center" indent="1"/>
    </xf>
    <xf numFmtId="4" fontId="25" fillId="39" borderId="37" applyNumberFormat="0" applyProtection="0">
      <alignment horizontal="right" vertical="center"/>
    </xf>
    <xf numFmtId="4" fontId="25" fillId="34" borderId="37" applyNumberFormat="0" applyProtection="0">
      <alignment vertical="center"/>
    </xf>
    <xf numFmtId="0" fontId="18" fillId="36" borderId="55" applyNumberFormat="0" applyProtection="0">
      <alignment horizontal="left" vertical="center" indent="1"/>
    </xf>
    <xf numFmtId="4" fontId="27" fillId="47" borderId="60" applyNumberFormat="0" applyProtection="0">
      <alignment horizontal="right" vertical="center"/>
    </xf>
    <xf numFmtId="0" fontId="18" fillId="50" borderId="30" applyNumberFormat="0" applyProtection="0">
      <alignment horizontal="left" vertical="center" indent="1"/>
    </xf>
    <xf numFmtId="0" fontId="18" fillId="50" borderId="30" applyNumberFormat="0" applyProtection="0">
      <alignment horizontal="left" vertical="center" indent="1"/>
    </xf>
    <xf numFmtId="4" fontId="27" fillId="47" borderId="42" applyNumberFormat="0" applyProtection="0">
      <alignment horizontal="right" vertical="center"/>
    </xf>
    <xf numFmtId="0" fontId="18" fillId="51" borderId="45" applyNumberFormat="0" applyProtection="0">
      <alignment horizontal="left" vertical="center" indent="1"/>
    </xf>
    <xf numFmtId="0" fontId="18" fillId="49" borderId="42" applyNumberFormat="0" applyProtection="0">
      <alignment horizontal="left" vertical="center" indent="1"/>
    </xf>
    <xf numFmtId="0" fontId="18" fillId="36" borderId="55" applyNumberFormat="0" applyProtection="0">
      <alignment horizontal="left" vertical="center" indent="1"/>
    </xf>
    <xf numFmtId="0" fontId="18" fillId="36" borderId="42" applyNumberFormat="0" applyProtection="0">
      <alignment horizontal="left" vertical="center" indent="1"/>
    </xf>
    <xf numFmtId="4" fontId="30" fillId="47" borderId="37" applyNumberFormat="0" applyProtection="0">
      <alignment horizontal="right" vertical="center"/>
    </xf>
    <xf numFmtId="4" fontId="25" fillId="34" borderId="42" applyNumberFormat="0" applyProtection="0">
      <alignment horizontal="left" vertical="center" indent="1"/>
    </xf>
    <xf numFmtId="0" fontId="18" fillId="36" borderId="45" applyNumberFormat="0" applyProtection="0">
      <alignment horizontal="left" vertical="center" indent="1"/>
    </xf>
    <xf numFmtId="0" fontId="18" fillId="36" borderId="42" applyNumberFormat="0" applyProtection="0">
      <alignment horizontal="left" vertical="center" indent="1"/>
    </xf>
    <xf numFmtId="0" fontId="18" fillId="36" borderId="30" applyNumberFormat="0" applyProtection="0">
      <alignment horizontal="left" vertical="center" indent="1"/>
    </xf>
    <xf numFmtId="4" fontId="25" fillId="47" borderId="29" applyNumberFormat="0" applyProtection="0">
      <alignment horizontal="left" vertical="center" indent="1"/>
    </xf>
    <xf numFmtId="0" fontId="18" fillId="36" borderId="42" applyNumberFormat="0" applyProtection="0">
      <alignment horizontal="left" vertical="center" indent="1"/>
    </xf>
    <xf numFmtId="0" fontId="18" fillId="50" borderId="42" applyNumberFormat="0" applyProtection="0">
      <alignment horizontal="left" vertical="center" indent="1"/>
    </xf>
    <xf numFmtId="0" fontId="18" fillId="51" borderId="55" applyNumberFormat="0" applyProtection="0">
      <alignment horizontal="left" vertical="center" indent="1"/>
    </xf>
    <xf numFmtId="0" fontId="18" fillId="51" borderId="42" applyNumberFormat="0" applyProtection="0">
      <alignment horizontal="left" vertical="center" indent="1"/>
    </xf>
    <xf numFmtId="4" fontId="27" fillId="34" borderId="30" applyNumberFormat="0" applyProtection="0">
      <alignment vertical="center"/>
    </xf>
    <xf numFmtId="0" fontId="18" fillId="51" borderId="42" applyNumberFormat="0" applyProtection="0">
      <alignment horizontal="left" vertical="center" indent="1"/>
    </xf>
    <xf numFmtId="0" fontId="18" fillId="36" borderId="30" applyNumberFormat="0" applyProtection="0">
      <alignment horizontal="left" vertical="center" indent="1"/>
    </xf>
    <xf numFmtId="4" fontId="25" fillId="52" borderId="42" applyNumberFormat="0" applyProtection="0">
      <alignment horizontal="left" vertical="center" indent="1"/>
    </xf>
    <xf numFmtId="0" fontId="18" fillId="36" borderId="42" applyNumberFormat="0" applyProtection="0">
      <alignment horizontal="left" vertical="center" indent="1"/>
    </xf>
    <xf numFmtId="0" fontId="18" fillId="50" borderId="45" applyNumberFormat="0" applyProtection="0">
      <alignment horizontal="left" vertical="center" indent="1"/>
    </xf>
    <xf numFmtId="0" fontId="18" fillId="36" borderId="37" applyNumberFormat="0" applyProtection="0">
      <alignment horizontal="left" vertical="center" indent="1"/>
    </xf>
    <xf numFmtId="0" fontId="18" fillId="36" borderId="42" applyNumberFormat="0" applyProtection="0">
      <alignment horizontal="left" vertical="center" indent="1"/>
    </xf>
    <xf numFmtId="4" fontId="25" fillId="43" borderId="42" applyNumberFormat="0" applyProtection="0">
      <alignment horizontal="right" vertical="center"/>
    </xf>
    <xf numFmtId="0" fontId="18" fillId="50" borderId="42" applyNumberFormat="0" applyProtection="0">
      <alignment horizontal="left" vertical="center" indent="1"/>
    </xf>
    <xf numFmtId="4" fontId="25" fillId="39" borderId="42" applyNumberFormat="0" applyProtection="0">
      <alignment horizontal="right" vertical="center"/>
    </xf>
    <xf numFmtId="4" fontId="25" fillId="45" borderId="42" applyNumberFormat="0" applyProtection="0">
      <alignment horizontal="right" vertical="center"/>
    </xf>
    <xf numFmtId="4" fontId="27" fillId="34" borderId="37" applyNumberFormat="0" applyProtection="0">
      <alignment vertical="center"/>
    </xf>
    <xf numFmtId="0" fontId="18" fillId="36" borderId="50" applyNumberFormat="0" applyProtection="0">
      <alignment horizontal="left" vertical="center" indent="1"/>
    </xf>
    <xf numFmtId="0" fontId="18" fillId="36" borderId="37" applyNumberFormat="0" applyProtection="0">
      <alignment horizontal="left" vertical="center" indent="1"/>
    </xf>
    <xf numFmtId="4" fontId="25" fillId="47" borderId="44" applyNumberFormat="0" applyProtection="0">
      <alignment horizontal="left" vertical="center" indent="1"/>
    </xf>
    <xf numFmtId="0" fontId="18" fillId="51" borderId="45" applyNumberFormat="0" applyProtection="0">
      <alignment horizontal="left" vertical="center" indent="1"/>
    </xf>
    <xf numFmtId="0" fontId="18" fillId="49" borderId="45" applyNumberFormat="0" applyProtection="0">
      <alignment horizontal="left" vertical="center" indent="1"/>
    </xf>
    <xf numFmtId="0" fontId="18" fillId="51" borderId="42" applyNumberFormat="0" applyProtection="0">
      <alignment horizontal="left" vertical="center" indent="1"/>
    </xf>
    <xf numFmtId="0" fontId="18" fillId="49" borderId="45" applyNumberFormat="0" applyProtection="0">
      <alignment horizontal="left" vertical="center" indent="1"/>
    </xf>
    <xf numFmtId="0" fontId="18" fillId="50" borderId="45" applyNumberFormat="0" applyProtection="0">
      <alignment horizontal="left" vertical="center" indent="1"/>
    </xf>
    <xf numFmtId="4" fontId="25" fillId="34" borderId="37" applyNumberFormat="0" applyProtection="0">
      <alignment horizontal="left" vertical="center" indent="1"/>
    </xf>
    <xf numFmtId="0" fontId="18" fillId="36" borderId="42" applyNumberFormat="0" applyProtection="0">
      <alignment horizontal="left" vertical="center" indent="1"/>
    </xf>
    <xf numFmtId="4" fontId="25" fillId="40" borderId="55" applyNumberFormat="0" applyProtection="0">
      <alignment horizontal="right" vertical="center"/>
    </xf>
    <xf numFmtId="4" fontId="25" fillId="41" borderId="42" applyNumberFormat="0" applyProtection="0">
      <alignment horizontal="right" vertical="center"/>
    </xf>
    <xf numFmtId="4" fontId="27" fillId="34" borderId="45" applyNumberFormat="0" applyProtection="0">
      <alignment vertical="center"/>
    </xf>
    <xf numFmtId="0" fontId="18" fillId="36" borderId="42" applyNumberFormat="0" applyProtection="0">
      <alignment horizontal="left" vertical="center" indent="1"/>
    </xf>
    <xf numFmtId="4" fontId="25" fillId="53" borderId="34" applyNumberFormat="0" applyProtection="0">
      <alignment horizontal="left" vertical="center"/>
    </xf>
    <xf numFmtId="4" fontId="25" fillId="34" borderId="37" applyNumberFormat="0" applyProtection="0">
      <alignment horizontal="left" vertical="center" indent="1"/>
    </xf>
    <xf numFmtId="0" fontId="18" fillId="51" borderId="37" applyNumberFormat="0" applyProtection="0">
      <alignment horizontal="left" vertical="center" indent="1"/>
    </xf>
    <xf numFmtId="0" fontId="18" fillId="36" borderId="45" applyNumberFormat="0" applyProtection="0">
      <alignment horizontal="left" vertical="center" indent="1"/>
    </xf>
    <xf numFmtId="0" fontId="18" fillId="36" borderId="42" applyNumberFormat="0" applyProtection="0">
      <alignment horizontal="left" vertical="center" indent="1"/>
    </xf>
    <xf numFmtId="4" fontId="25" fillId="34" borderId="42" applyNumberFormat="0" applyProtection="0">
      <alignment horizontal="left" vertical="center" indent="1"/>
    </xf>
    <xf numFmtId="0" fontId="18" fillId="50" borderId="37" applyNumberFormat="0" applyProtection="0">
      <alignment horizontal="left" vertical="center" indent="1"/>
    </xf>
    <xf numFmtId="0" fontId="18" fillId="50" borderId="37" applyNumberFormat="0" applyProtection="0">
      <alignment horizontal="left" vertical="center" indent="1"/>
    </xf>
    <xf numFmtId="4" fontId="25" fillId="52" borderId="42" applyNumberFormat="0" applyProtection="0">
      <alignment horizontal="left" vertical="center" indent="1"/>
    </xf>
    <xf numFmtId="4" fontId="26" fillId="35" borderId="38" applyNumberFormat="0" applyProtection="0">
      <alignment vertical="center"/>
    </xf>
    <xf numFmtId="4" fontId="25" fillId="47" borderId="37" applyNumberFormat="0" applyProtection="0">
      <alignment horizontal="left" vertical="center" indent="1"/>
    </xf>
    <xf numFmtId="4" fontId="25" fillId="47" borderId="45" applyNumberFormat="0" applyProtection="0">
      <alignment horizontal="right" vertical="center"/>
    </xf>
    <xf numFmtId="0" fontId="18" fillId="49" borderId="45" applyNumberFormat="0" applyProtection="0">
      <alignment horizontal="left" vertical="center" indent="1"/>
    </xf>
    <xf numFmtId="4" fontId="25" fillId="47" borderId="39" applyNumberFormat="0" applyProtection="0">
      <alignment horizontal="left" vertical="center" indent="1"/>
    </xf>
    <xf numFmtId="0" fontId="18" fillId="49" borderId="37" applyNumberFormat="0" applyProtection="0">
      <alignment horizontal="left" vertical="center" indent="1"/>
    </xf>
    <xf numFmtId="0" fontId="18" fillId="49" borderId="42" applyNumberFormat="0" applyProtection="0">
      <alignment horizontal="left" vertical="center" indent="1"/>
    </xf>
    <xf numFmtId="4" fontId="26" fillId="35" borderId="34" applyNumberFormat="0" applyProtection="0">
      <alignment vertical="center"/>
    </xf>
    <xf numFmtId="0" fontId="18" fillId="36" borderId="45" applyNumberFormat="0" applyProtection="0">
      <alignment horizontal="left" vertical="center" indent="1"/>
    </xf>
    <xf numFmtId="0" fontId="18" fillId="50" borderId="42" applyNumberFormat="0" applyProtection="0">
      <alignment horizontal="left" vertical="center" indent="1"/>
    </xf>
    <xf numFmtId="0" fontId="18" fillId="36" borderId="45" applyNumberFormat="0" applyProtection="0">
      <alignment horizontal="left" vertical="center" indent="1"/>
    </xf>
    <xf numFmtId="4" fontId="27" fillId="47" borderId="45" applyNumberFormat="0" applyProtection="0">
      <alignment horizontal="right" vertical="center"/>
    </xf>
    <xf numFmtId="4" fontId="25" fillId="47" borderId="39" applyNumberFormat="0" applyProtection="0">
      <alignment horizontal="left" vertical="center" indent="1"/>
    </xf>
    <xf numFmtId="4" fontId="25" fillId="47" borderId="37" applyNumberFormat="0" applyProtection="0">
      <alignment horizontal="left" vertical="center" indent="1"/>
    </xf>
    <xf numFmtId="4" fontId="25" fillId="47" borderId="45" applyNumberFormat="0" applyProtection="0">
      <alignment horizontal="left" vertical="center" indent="1"/>
    </xf>
    <xf numFmtId="0" fontId="18" fillId="51" borderId="37" applyNumberFormat="0" applyProtection="0">
      <alignment horizontal="left" vertical="center" indent="1"/>
    </xf>
    <xf numFmtId="4" fontId="25" fillId="52" borderId="42" applyNumberFormat="0" applyProtection="0">
      <alignment vertical="center"/>
    </xf>
    <xf numFmtId="0" fontId="18" fillId="36" borderId="37" applyNumberFormat="0" applyProtection="0">
      <alignment horizontal="left" vertical="center" indent="1"/>
    </xf>
    <xf numFmtId="4" fontId="25" fillId="53" borderId="38" applyNumberFormat="0" applyProtection="0">
      <alignment horizontal="left" vertical="center"/>
    </xf>
    <xf numFmtId="4" fontId="26" fillId="46" borderId="42" applyNumberFormat="0" applyProtection="0">
      <alignment horizontal="left" vertical="center" indent="1"/>
    </xf>
    <xf numFmtId="4" fontId="25" fillId="49" borderId="45" applyNumberFormat="0" applyProtection="0">
      <alignment horizontal="left" vertical="center" indent="1"/>
    </xf>
    <xf numFmtId="4" fontId="25" fillId="47" borderId="42" applyNumberFormat="0" applyProtection="0">
      <alignment horizontal="left" vertical="center" indent="1"/>
    </xf>
    <xf numFmtId="0" fontId="18" fillId="50" borderId="42" applyNumberFormat="0" applyProtection="0">
      <alignment horizontal="left" vertical="center" indent="1"/>
    </xf>
    <xf numFmtId="4" fontId="25" fillId="37" borderId="55" applyNumberFormat="0" applyProtection="0">
      <alignment horizontal="right" vertical="center"/>
    </xf>
    <xf numFmtId="0" fontId="18" fillId="36" borderId="45" applyNumberFormat="0" applyProtection="0">
      <alignment horizontal="left" vertical="center" indent="1"/>
    </xf>
    <xf numFmtId="4" fontId="25" fillId="39" borderId="55" applyNumberFormat="0" applyProtection="0">
      <alignment horizontal="right" vertical="center"/>
    </xf>
    <xf numFmtId="4" fontId="26" fillId="35" borderId="40" applyNumberFormat="0" applyProtection="0">
      <alignment vertical="center"/>
    </xf>
    <xf numFmtId="0" fontId="18" fillId="36" borderId="45" applyNumberFormat="0" applyProtection="0">
      <alignment horizontal="left" vertical="center" indent="1"/>
    </xf>
    <xf numFmtId="0" fontId="20" fillId="0" borderId="0"/>
    <xf numFmtId="4" fontId="25" fillId="47" borderId="55" applyNumberFormat="0" applyProtection="0">
      <alignment horizontal="left" vertical="center" indent="1"/>
    </xf>
    <xf numFmtId="0" fontId="18" fillId="36" borderId="45" applyNumberFormat="0" applyProtection="0">
      <alignment horizontal="left" vertical="center" indent="1"/>
    </xf>
    <xf numFmtId="4" fontId="25" fillId="52" borderId="55" applyNumberFormat="0" applyProtection="0">
      <alignment horizontal="left" vertical="center" indent="1"/>
    </xf>
    <xf numFmtId="0" fontId="18" fillId="50" borderId="55" applyNumberFormat="0" applyProtection="0">
      <alignment horizontal="left" vertical="center" indent="1"/>
    </xf>
    <xf numFmtId="0" fontId="18" fillId="36" borderId="42" applyNumberFormat="0" applyProtection="0">
      <alignment horizontal="left" vertical="center" indent="1"/>
    </xf>
    <xf numFmtId="0" fontId="18" fillId="51" borderId="42" applyNumberFormat="0" applyProtection="0">
      <alignment horizontal="left" vertical="center" indent="1"/>
    </xf>
    <xf numFmtId="4" fontId="25" fillId="38" borderId="60" applyNumberFormat="0" applyProtection="0">
      <alignment horizontal="right" vertical="center"/>
    </xf>
    <xf numFmtId="0" fontId="18" fillId="36" borderId="42" applyNumberFormat="0" applyProtection="0">
      <alignment horizontal="left" vertical="center" indent="1"/>
    </xf>
    <xf numFmtId="4" fontId="25" fillId="41" borderId="60" applyNumberFormat="0" applyProtection="0">
      <alignment horizontal="right" vertical="center"/>
    </xf>
    <xf numFmtId="0" fontId="18" fillId="50" borderId="55" applyNumberFormat="0" applyProtection="0">
      <alignment horizontal="left" vertical="center" indent="1"/>
    </xf>
    <xf numFmtId="4" fontId="25" fillId="52" borderId="45" applyNumberFormat="0" applyProtection="0">
      <alignment horizontal="left" vertical="center" indent="1"/>
    </xf>
    <xf numFmtId="4" fontId="25" fillId="47" borderId="42" applyNumberFormat="0" applyProtection="0">
      <alignment horizontal="left" vertical="center" indent="1"/>
    </xf>
    <xf numFmtId="4" fontId="25" fillId="49"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4" fontId="25" fillId="47" borderId="47" applyNumberFormat="0" applyProtection="0">
      <alignment horizontal="left" vertical="center" indent="1"/>
    </xf>
    <xf numFmtId="0" fontId="18" fillId="49" borderId="45" applyNumberFormat="0" applyProtection="0">
      <alignment horizontal="left" vertical="center" indent="1"/>
    </xf>
    <xf numFmtId="4" fontId="25" fillId="52" borderId="45" applyNumberFormat="0" applyProtection="0">
      <alignment horizontal="left" vertical="center" indent="1"/>
    </xf>
    <xf numFmtId="4" fontId="25" fillId="47" borderId="45" applyNumberFormat="0" applyProtection="0">
      <alignment horizontal="left" vertical="center" indent="1"/>
    </xf>
    <xf numFmtId="4" fontId="25" fillId="47" borderId="41"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4" fontId="25" fillId="34" borderId="42" applyNumberFormat="0" applyProtection="0">
      <alignment vertical="center"/>
    </xf>
    <xf numFmtId="4" fontId="25" fillId="47" borderId="47" applyNumberFormat="0" applyProtection="0">
      <alignment horizontal="left" vertical="center" indent="1"/>
    </xf>
    <xf numFmtId="0" fontId="18" fillId="50" borderId="45" applyNumberFormat="0" applyProtection="0">
      <alignment horizontal="left" vertical="center" indent="1"/>
    </xf>
    <xf numFmtId="4" fontId="27" fillId="52" borderId="45" applyNumberFormat="0" applyProtection="0">
      <alignment vertical="center"/>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60" applyNumberFormat="0" applyProtection="0">
      <alignment horizontal="left" vertical="center" indent="1"/>
    </xf>
    <xf numFmtId="4" fontId="26" fillId="46" borderId="45" applyNumberFormat="0" applyProtection="0">
      <alignment horizontal="left" vertical="center" indent="1"/>
    </xf>
    <xf numFmtId="4" fontId="25" fillId="52" borderId="45" applyNumberFormat="0" applyProtection="0">
      <alignment vertical="center"/>
    </xf>
    <xf numFmtId="0" fontId="18" fillId="36" borderId="60" applyNumberFormat="0" applyProtection="0">
      <alignment horizontal="left" vertical="center" indent="1"/>
    </xf>
    <xf numFmtId="4" fontId="25" fillId="43" borderId="45" applyNumberFormat="0" applyProtection="0">
      <alignment horizontal="right" vertical="center"/>
    </xf>
    <xf numFmtId="4" fontId="27" fillId="52" borderId="55" applyNumberFormat="0" applyProtection="0">
      <alignment vertical="center"/>
    </xf>
    <xf numFmtId="4" fontId="25" fillId="52" borderId="55" applyNumberFormat="0" applyProtection="0">
      <alignment horizontal="left" vertical="center" indent="1"/>
    </xf>
    <xf numFmtId="4" fontId="25" fillId="52" borderId="60" applyNumberFormat="0" applyProtection="0">
      <alignment horizontal="left" vertical="center" indent="1"/>
    </xf>
    <xf numFmtId="4" fontId="25" fillId="47" borderId="55" applyNumberFormat="0" applyProtection="0">
      <alignment horizontal="right" vertical="center"/>
    </xf>
    <xf numFmtId="4" fontId="25" fillId="47" borderId="60" applyNumberFormat="0" applyProtection="0">
      <alignment horizontal="right" vertical="center"/>
    </xf>
    <xf numFmtId="4" fontId="25" fillId="52" borderId="60" applyNumberFormat="0" applyProtection="0">
      <alignment horizontal="left" vertical="center" indent="1"/>
    </xf>
    <xf numFmtId="4" fontId="25" fillId="41" borderId="45" applyNumberFormat="0" applyProtection="0">
      <alignment horizontal="right" vertical="center"/>
    </xf>
    <xf numFmtId="4" fontId="25" fillId="34" borderId="45" applyNumberFormat="0" applyProtection="0">
      <alignment horizontal="left" vertical="center" indent="1"/>
    </xf>
    <xf numFmtId="4" fontId="25" fillId="37" borderId="45" applyNumberFormat="0" applyProtection="0">
      <alignment horizontal="right" vertical="center"/>
    </xf>
    <xf numFmtId="4" fontId="25" fillId="42" borderId="45"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4" fontId="25" fillId="53" borderId="46" applyNumberFormat="0" applyProtection="0">
      <alignment horizontal="left" vertical="center"/>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4" fontId="30" fillId="47" borderId="45"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52" borderId="60" applyNumberFormat="0" applyProtection="0">
      <alignment vertical="center"/>
    </xf>
    <xf numFmtId="4" fontId="25" fillId="44" borderId="60" applyNumberFormat="0" applyProtection="0">
      <alignment horizontal="right" vertical="center"/>
    </xf>
    <xf numFmtId="4" fontId="25" fillId="43" borderId="60" applyNumberFormat="0" applyProtection="0">
      <alignment horizontal="right" vertical="center"/>
    </xf>
    <xf numFmtId="4" fontId="25" fillId="34" borderId="50" applyNumberFormat="0" applyProtection="0">
      <alignment vertical="center"/>
    </xf>
    <xf numFmtId="4" fontId="25" fillId="37" borderId="50" applyNumberFormat="0" applyProtection="0">
      <alignment horizontal="right" vertical="center"/>
    </xf>
    <xf numFmtId="4" fontId="25" fillId="38" borderId="50" applyNumberFormat="0" applyProtection="0">
      <alignment horizontal="right" vertical="center"/>
    </xf>
    <xf numFmtId="4" fontId="25" fillId="39" borderId="50" applyNumberFormat="0" applyProtection="0">
      <alignment horizontal="right" vertical="center"/>
    </xf>
    <xf numFmtId="4" fontId="25" fillId="40" borderId="50" applyNumberFormat="0" applyProtection="0">
      <alignment horizontal="right" vertical="center"/>
    </xf>
    <xf numFmtId="4" fontId="25" fillId="42" borderId="50" applyNumberFormat="0" applyProtection="0">
      <alignment horizontal="right" vertical="center"/>
    </xf>
    <xf numFmtId="4" fontId="25" fillId="44" borderId="50" applyNumberFormat="0" applyProtection="0">
      <alignment horizontal="right" vertical="center"/>
    </xf>
    <xf numFmtId="4" fontId="25" fillId="45" borderId="50" applyNumberFormat="0" applyProtection="0">
      <alignment horizontal="right" vertical="center"/>
    </xf>
    <xf numFmtId="4" fontId="26" fillId="46" borderId="50" applyNumberFormat="0" applyProtection="0">
      <alignment horizontal="left" vertical="center" indent="1"/>
    </xf>
    <xf numFmtId="0" fontId="18" fillId="36" borderId="50" applyNumberFormat="0" applyProtection="0">
      <alignment horizontal="left" vertical="center" indent="1"/>
    </xf>
    <xf numFmtId="4" fontId="25" fillId="47" borderId="50" applyNumberFormat="0" applyProtection="0">
      <alignment horizontal="left" vertical="center" indent="1"/>
    </xf>
    <xf numFmtId="0" fontId="18" fillId="49" borderId="50" applyNumberFormat="0" applyProtection="0">
      <alignment horizontal="left" vertical="center" indent="1"/>
    </xf>
    <xf numFmtId="0" fontId="18" fillId="50" borderId="50" applyNumberFormat="0" applyProtection="0">
      <alignment horizontal="left" vertical="center" indent="1"/>
    </xf>
    <xf numFmtId="0" fontId="18" fillId="50" borderId="50" applyNumberFormat="0" applyProtection="0">
      <alignment horizontal="left" vertical="center" indent="1"/>
    </xf>
    <xf numFmtId="0" fontId="18" fillId="50" borderId="50" applyNumberFormat="0" applyProtection="0">
      <alignment horizontal="left" vertical="center" indent="1"/>
    </xf>
    <xf numFmtId="0" fontId="18" fillId="50" borderId="50" applyNumberFormat="0" applyProtection="0">
      <alignment horizontal="left" vertical="center" indent="1"/>
    </xf>
    <xf numFmtId="0" fontId="18" fillId="51" borderId="50" applyNumberFormat="0" applyProtection="0">
      <alignment horizontal="left" vertical="center" indent="1"/>
    </xf>
    <xf numFmtId="0" fontId="18" fillId="51"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4" fontId="25" fillId="52" borderId="50" applyNumberFormat="0" applyProtection="0">
      <alignment vertical="center"/>
    </xf>
    <xf numFmtId="4" fontId="27" fillId="52" borderId="50" applyNumberFormat="0" applyProtection="0">
      <alignment vertical="center"/>
    </xf>
    <xf numFmtId="4" fontId="25" fillId="52" borderId="50" applyNumberFormat="0" applyProtection="0">
      <alignment horizontal="left" vertical="center" indent="1"/>
    </xf>
    <xf numFmtId="4" fontId="25" fillId="47" borderId="50" applyNumberFormat="0" applyProtection="0">
      <alignment horizontal="right" vertical="center"/>
    </xf>
    <xf numFmtId="4" fontId="27" fillId="47" borderId="50" applyNumberFormat="0" applyProtection="0">
      <alignment horizontal="right" vertical="center"/>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4" fontId="25" fillId="49" borderId="60" applyNumberFormat="0" applyProtection="0">
      <alignment horizontal="left" vertical="center" indent="1"/>
    </xf>
    <xf numFmtId="4" fontId="30" fillId="47" borderId="50" applyNumberFormat="0" applyProtection="0">
      <alignment horizontal="right" vertical="center"/>
    </xf>
    <xf numFmtId="4" fontId="25" fillId="43" borderId="55" applyNumberFormat="0" applyProtection="0">
      <alignment horizontal="right" vertical="center"/>
    </xf>
    <xf numFmtId="0" fontId="18" fillId="36" borderId="60" applyNumberFormat="0" applyProtection="0">
      <alignment horizontal="left" vertical="center" indent="1"/>
    </xf>
    <xf numFmtId="4" fontId="30" fillId="47" borderId="55" applyNumberFormat="0" applyProtection="0">
      <alignment horizontal="right" vertical="center"/>
    </xf>
    <xf numFmtId="0" fontId="18" fillId="36" borderId="55" applyNumberFormat="0" applyProtection="0">
      <alignment horizontal="left" vertical="center" indent="1"/>
    </xf>
    <xf numFmtId="4" fontId="25" fillId="49" borderId="55" applyNumberFormat="0" applyProtection="0">
      <alignment horizontal="left" vertical="center" indent="1"/>
    </xf>
    <xf numFmtId="0" fontId="18" fillId="36" borderId="60"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4" fontId="25" fillId="52" borderId="50" applyNumberFormat="0" applyProtection="0">
      <alignment horizontal="left" vertical="center" indent="1"/>
    </xf>
    <xf numFmtId="4" fontId="25" fillId="41" borderId="50" applyNumberFormat="0" applyProtection="0">
      <alignment horizontal="right" vertical="center"/>
    </xf>
    <xf numFmtId="4" fontId="25" fillId="47" borderId="57" applyNumberFormat="0" applyProtection="0">
      <alignment horizontal="left" vertical="center" indent="1"/>
    </xf>
    <xf numFmtId="0" fontId="18" fillId="36" borderId="50" applyNumberFormat="0" applyProtection="0">
      <alignment horizontal="left" vertical="center" indent="1"/>
    </xf>
    <xf numFmtId="0" fontId="18" fillId="49" borderId="55" applyNumberFormat="0" applyProtection="0">
      <alignment horizontal="left" vertical="center" indent="1"/>
    </xf>
    <xf numFmtId="0" fontId="18" fillId="36" borderId="60" applyNumberFormat="0" applyProtection="0">
      <alignment horizontal="left" vertical="center" indent="1"/>
    </xf>
    <xf numFmtId="4" fontId="27" fillId="47" borderId="55" applyNumberFormat="0" applyProtection="0">
      <alignment horizontal="right" vertical="center"/>
    </xf>
    <xf numFmtId="4" fontId="25" fillId="43" borderId="50" applyNumberFormat="0" applyProtection="0">
      <alignment horizontal="right" vertical="center"/>
    </xf>
    <xf numFmtId="0" fontId="18" fillId="36" borderId="55"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4" fontId="25" fillId="42" borderId="55" applyNumberFormat="0" applyProtection="0">
      <alignment horizontal="right" vertical="center"/>
    </xf>
    <xf numFmtId="0" fontId="18" fillId="36" borderId="55" applyNumberFormat="0" applyProtection="0">
      <alignment horizontal="left" vertical="center" indent="1"/>
    </xf>
    <xf numFmtId="4" fontId="25" fillId="45" borderId="55" applyNumberFormat="0" applyProtection="0">
      <alignment horizontal="right" vertical="center"/>
    </xf>
    <xf numFmtId="4" fontId="25" fillId="44" borderId="55" applyNumberFormat="0" applyProtection="0">
      <alignment horizontal="right" vertical="center"/>
    </xf>
    <xf numFmtId="0" fontId="18" fillId="36" borderId="60" applyNumberFormat="0" applyProtection="0">
      <alignment horizontal="left" vertical="center" indent="1"/>
    </xf>
    <xf numFmtId="4" fontId="26" fillId="46" borderId="55" applyNumberFormat="0" applyProtection="0">
      <alignment horizontal="left" vertical="center" indent="1"/>
    </xf>
    <xf numFmtId="4" fontId="27" fillId="34" borderId="50" applyNumberFormat="0" applyProtection="0">
      <alignment vertical="center"/>
    </xf>
    <xf numFmtId="0" fontId="18" fillId="36" borderId="55" applyNumberFormat="0" applyProtection="0">
      <alignment horizontal="left" vertical="center" indent="1"/>
    </xf>
    <xf numFmtId="4" fontId="25" fillId="41" borderId="55" applyNumberFormat="0" applyProtection="0">
      <alignment horizontal="right" vertical="center"/>
    </xf>
    <xf numFmtId="0" fontId="18" fillId="36" borderId="55"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45" borderId="60" applyNumberFormat="0" applyProtection="0">
      <alignment horizontal="right" vertical="center"/>
    </xf>
    <xf numFmtId="0" fontId="18" fillId="49" borderId="55" applyNumberFormat="0" applyProtection="0">
      <alignment horizontal="left" vertical="center" indent="1"/>
    </xf>
    <xf numFmtId="4" fontId="30" fillId="47" borderId="60" applyNumberFormat="0" applyProtection="0">
      <alignment horizontal="right" vertical="center"/>
    </xf>
    <xf numFmtId="0" fontId="18" fillId="36" borderId="55" applyNumberFormat="0" applyProtection="0">
      <alignment horizontal="left" vertical="center" indent="1"/>
    </xf>
    <xf numFmtId="4" fontId="25" fillId="42" borderId="60" applyNumberFormat="0" applyProtection="0">
      <alignment horizontal="right" vertical="center"/>
    </xf>
    <xf numFmtId="0" fontId="18" fillId="51" borderId="50" applyNumberFormat="0" applyProtection="0">
      <alignment horizontal="left" vertical="center" indent="1"/>
    </xf>
    <xf numFmtId="0" fontId="18" fillId="36" borderId="50" applyNumberFormat="0" applyProtection="0">
      <alignment horizontal="left" vertical="center" indent="1"/>
    </xf>
    <xf numFmtId="0" fontId="18" fillId="49" borderId="50" applyNumberFormat="0" applyProtection="0">
      <alignment horizontal="left" vertical="center" indent="1"/>
    </xf>
    <xf numFmtId="0" fontId="18" fillId="36" borderId="50" applyNumberFormat="0" applyProtection="0">
      <alignment horizontal="left" vertical="center" indent="1"/>
    </xf>
    <xf numFmtId="4" fontId="25" fillId="34" borderId="60" applyNumberFormat="0" applyProtection="0">
      <alignment horizontal="left" vertical="center" indent="1"/>
    </xf>
    <xf numFmtId="0" fontId="18" fillId="50" borderId="60" applyNumberFormat="0" applyProtection="0">
      <alignment horizontal="left" vertical="center" indent="1"/>
    </xf>
    <xf numFmtId="4" fontId="26" fillId="35" borderId="53" applyNumberFormat="0" applyProtection="0">
      <alignment vertical="center"/>
    </xf>
    <xf numFmtId="0" fontId="18" fillId="49" borderId="50" applyNumberFormat="0" applyProtection="0">
      <alignment horizontal="left" vertical="center" indent="1"/>
    </xf>
    <xf numFmtId="0" fontId="18" fillId="36" borderId="50" applyNumberFormat="0" applyProtection="0">
      <alignment horizontal="left" vertical="center" indent="1"/>
    </xf>
    <xf numFmtId="0" fontId="18" fillId="51" borderId="55" applyNumberFormat="0" applyProtection="0">
      <alignment horizontal="left" vertical="center" indent="1"/>
    </xf>
    <xf numFmtId="0" fontId="18" fillId="50" borderId="60" applyNumberFormat="0" applyProtection="0">
      <alignment horizontal="left" vertical="center" indent="1"/>
    </xf>
    <xf numFmtId="4" fontId="25" fillId="47" borderId="54" applyNumberFormat="0" applyProtection="0">
      <alignment horizontal="left" vertical="center" indent="1"/>
    </xf>
    <xf numFmtId="0" fontId="18" fillId="36" borderId="55" applyNumberFormat="0" applyProtection="0">
      <alignment horizontal="left" vertical="center" indent="1"/>
    </xf>
    <xf numFmtId="4" fontId="25" fillId="47" borderId="52" applyNumberFormat="0" applyProtection="0">
      <alignment horizontal="left" vertical="center" indent="1"/>
    </xf>
    <xf numFmtId="0" fontId="18" fillId="50" borderId="60" applyNumberFormat="0" applyProtection="0">
      <alignment horizontal="left" vertical="center" indent="1"/>
    </xf>
    <xf numFmtId="0" fontId="18" fillId="36" borderId="55" applyNumberFormat="0" applyProtection="0">
      <alignment horizontal="left" vertical="center" indent="1"/>
    </xf>
    <xf numFmtId="0" fontId="18" fillId="49" borderId="60" applyNumberFormat="0" applyProtection="0">
      <alignment horizontal="left" vertical="center" indent="1"/>
    </xf>
    <xf numFmtId="4" fontId="25" fillId="47" borderId="50" applyNumberFormat="0" applyProtection="0">
      <alignment horizontal="left" vertical="center" indent="1"/>
    </xf>
    <xf numFmtId="4" fontId="25" fillId="34" borderId="50" applyNumberFormat="0" applyProtection="0">
      <alignment horizontal="left" vertical="center" indent="1"/>
    </xf>
    <xf numFmtId="0" fontId="18" fillId="49" borderId="55" applyNumberFormat="0" applyProtection="0">
      <alignment horizontal="left" vertical="center" indent="1"/>
    </xf>
    <xf numFmtId="0" fontId="18" fillId="49" borderId="60" applyNumberFormat="0" applyProtection="0">
      <alignment horizontal="left" vertical="center" indent="1"/>
    </xf>
    <xf numFmtId="4" fontId="26" fillId="35" borderId="51" applyNumberFormat="0" applyProtection="0">
      <alignment vertical="center"/>
    </xf>
    <xf numFmtId="0" fontId="18" fillId="50" borderId="60" applyNumberFormat="0" applyProtection="0">
      <alignment horizontal="left" vertical="center" indent="1"/>
    </xf>
    <xf numFmtId="4" fontId="25" fillId="47" borderId="57" applyNumberFormat="0" applyProtection="0">
      <alignment horizontal="left" vertical="center" indent="1"/>
    </xf>
    <xf numFmtId="4" fontId="25" fillId="49" borderId="50" applyNumberFormat="0" applyProtection="0">
      <alignment horizontal="left" vertical="center" indent="1"/>
    </xf>
    <xf numFmtId="0" fontId="18" fillId="36" borderId="55"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4" fontId="26" fillId="35" borderId="48" applyNumberFormat="0" applyProtection="0">
      <alignment vertical="center"/>
    </xf>
    <xf numFmtId="4" fontId="25" fillId="47" borderId="49" applyNumberFormat="0" applyProtection="0">
      <alignment horizontal="left" vertical="center" indent="1"/>
    </xf>
    <xf numFmtId="4" fontId="25" fillId="47" borderId="49" applyNumberFormat="0" applyProtection="0">
      <alignment horizontal="left" vertical="center" indent="1"/>
    </xf>
    <xf numFmtId="4" fontId="25" fillId="53" borderId="48" applyNumberFormat="0" applyProtection="0">
      <alignment horizontal="left" vertical="center"/>
    </xf>
    <xf numFmtId="0" fontId="18" fillId="51" borderId="50" applyNumberFormat="0" applyProtection="0">
      <alignment horizontal="left" vertical="center" indent="1"/>
    </xf>
    <xf numFmtId="0" fontId="18" fillId="36" borderId="50" applyNumberFormat="0" applyProtection="0">
      <alignment horizontal="left" vertical="center" indent="1"/>
    </xf>
    <xf numFmtId="0" fontId="18" fillId="49" borderId="50" applyNumberFormat="0" applyProtection="0">
      <alignment horizontal="left" vertical="center" indent="1"/>
    </xf>
    <xf numFmtId="0" fontId="18" fillId="36" borderId="50" applyNumberFormat="0" applyProtection="0">
      <alignment horizontal="left" vertical="center" indent="1"/>
    </xf>
    <xf numFmtId="0" fontId="18" fillId="36" borderId="60" applyNumberFormat="0" applyProtection="0">
      <alignment horizontal="left" vertical="center" indent="1"/>
    </xf>
    <xf numFmtId="4" fontId="27" fillId="34" borderId="55" applyNumberFormat="0" applyProtection="0">
      <alignment vertical="center"/>
    </xf>
    <xf numFmtId="0" fontId="18" fillId="36" borderId="60" applyNumberFormat="0" applyProtection="0">
      <alignment horizontal="left" vertical="center" indent="1"/>
    </xf>
    <xf numFmtId="4" fontId="25" fillId="53" borderId="51" applyNumberFormat="0" applyProtection="0">
      <alignment horizontal="left" vertical="center"/>
    </xf>
    <xf numFmtId="4" fontId="25" fillId="49" borderId="50" applyNumberFormat="0" applyProtection="0">
      <alignment horizontal="left" vertical="center" indent="1"/>
    </xf>
    <xf numFmtId="4" fontId="25" fillId="34" borderId="50" applyNumberFormat="0" applyProtection="0">
      <alignment horizontal="left" vertical="center" indent="1"/>
    </xf>
    <xf numFmtId="0" fontId="18" fillId="49" borderId="60" applyNumberFormat="0" applyProtection="0">
      <alignment horizontal="left" vertical="center" indent="1"/>
    </xf>
    <xf numFmtId="0" fontId="18" fillId="36" borderId="55" applyNumberFormat="0" applyProtection="0">
      <alignment horizontal="left" vertical="center" indent="1"/>
    </xf>
    <xf numFmtId="0" fontId="18" fillId="36" borderId="60" applyNumberFormat="0" applyProtection="0">
      <alignment horizontal="left" vertical="center" indent="1"/>
    </xf>
    <xf numFmtId="4" fontId="25" fillId="47" borderId="52" applyNumberFormat="0" applyProtection="0">
      <alignment horizontal="left" vertical="center" indent="1"/>
    </xf>
    <xf numFmtId="0" fontId="18" fillId="36" borderId="55" applyNumberFormat="0" applyProtection="0">
      <alignment horizontal="left" vertical="center" indent="1"/>
    </xf>
    <xf numFmtId="4" fontId="26" fillId="46" borderId="60" applyNumberFormat="0" applyProtection="0">
      <alignment horizontal="left" vertical="center" indent="1"/>
    </xf>
    <xf numFmtId="4" fontId="25" fillId="53" borderId="56" applyNumberFormat="0" applyProtection="0">
      <alignment horizontal="left" vertical="center"/>
    </xf>
    <xf numFmtId="4" fontId="25" fillId="47" borderId="55" applyNumberFormat="0" applyProtection="0">
      <alignment horizontal="left" vertical="center" indent="1"/>
    </xf>
    <xf numFmtId="0" fontId="18" fillId="51" borderId="55" applyNumberFormat="0" applyProtection="0">
      <alignment horizontal="left" vertical="center" indent="1"/>
    </xf>
    <xf numFmtId="0" fontId="18" fillId="36" borderId="55" applyNumberFormat="0" applyProtection="0">
      <alignment horizontal="left" vertical="center" indent="1"/>
    </xf>
    <xf numFmtId="4" fontId="26" fillId="35" borderId="56" applyNumberFormat="0" applyProtection="0">
      <alignment vertical="center"/>
    </xf>
    <xf numFmtId="4" fontId="25" fillId="49" borderId="55" applyNumberFormat="0" applyProtection="0">
      <alignment horizontal="left" vertical="center" indent="1"/>
    </xf>
    <xf numFmtId="0" fontId="18" fillId="36" borderId="60" applyNumberFormat="0" applyProtection="0">
      <alignment horizontal="left" vertical="center" indent="1"/>
    </xf>
    <xf numFmtId="4" fontId="25" fillId="47" borderId="60" applyNumberFormat="0" applyProtection="0">
      <alignment horizontal="left" vertical="center" indent="1"/>
    </xf>
    <xf numFmtId="4" fontId="25" fillId="47" borderId="54" applyNumberFormat="0" applyProtection="0">
      <alignment horizontal="left" vertical="center" indent="1"/>
    </xf>
    <xf numFmtId="0" fontId="18" fillId="49" borderId="55" applyNumberFormat="0" applyProtection="0">
      <alignment horizontal="left" vertical="center" indent="1"/>
    </xf>
    <xf numFmtId="0" fontId="18" fillId="36" borderId="60" applyNumberFormat="0" applyProtection="0">
      <alignment horizontal="left" vertical="center" indent="1"/>
    </xf>
    <xf numFmtId="4" fontId="27" fillId="34" borderId="60" applyNumberFormat="0" applyProtection="0">
      <alignment vertical="center"/>
    </xf>
    <xf numFmtId="4" fontId="25" fillId="39" borderId="60" applyNumberFormat="0" applyProtection="0">
      <alignment horizontal="right" vertical="center"/>
    </xf>
    <xf numFmtId="0" fontId="18" fillId="51" borderId="55" applyNumberFormat="0" applyProtection="0">
      <alignment horizontal="left" vertical="center" indent="1"/>
    </xf>
    <xf numFmtId="0" fontId="18" fillId="50" borderId="55" applyNumberFormat="0" applyProtection="0">
      <alignment horizontal="left" vertical="center" indent="1"/>
    </xf>
    <xf numFmtId="4" fontId="25" fillId="34" borderId="60" applyNumberFormat="0" applyProtection="0">
      <alignment vertical="center"/>
    </xf>
    <xf numFmtId="4" fontId="25" fillId="34" borderId="55" applyNumberFormat="0" applyProtection="0">
      <alignment horizontal="left" vertical="center" indent="1"/>
    </xf>
    <xf numFmtId="0" fontId="18" fillId="36" borderId="55" applyNumberFormat="0" applyProtection="0">
      <alignment horizontal="left" vertical="center" indent="1"/>
    </xf>
    <xf numFmtId="4" fontId="25" fillId="34" borderId="55" applyNumberFormat="0" applyProtection="0">
      <alignment horizontal="left" vertical="center" indent="1"/>
    </xf>
    <xf numFmtId="0" fontId="18" fillId="36" borderId="60" applyNumberFormat="0" applyProtection="0">
      <alignment horizontal="left" vertical="center" indent="1"/>
    </xf>
    <xf numFmtId="4" fontId="25" fillId="53" borderId="53" applyNumberFormat="0" applyProtection="0">
      <alignment horizontal="left" vertical="center"/>
    </xf>
    <xf numFmtId="0" fontId="18" fillId="36" borderId="55" applyNumberFormat="0" applyProtection="0">
      <alignment horizontal="left" vertical="center" indent="1"/>
    </xf>
    <xf numFmtId="0" fontId="18" fillId="36" borderId="55" applyNumberFormat="0" applyProtection="0">
      <alignment horizontal="left" vertical="center" indent="1"/>
    </xf>
    <xf numFmtId="4" fontId="26" fillId="35" borderId="58" applyNumberFormat="0" applyProtection="0">
      <alignment vertical="center"/>
    </xf>
    <xf numFmtId="4" fontId="27" fillId="52" borderId="60" applyNumberFormat="0" applyProtection="0">
      <alignment vertical="center"/>
    </xf>
    <xf numFmtId="0" fontId="18" fillId="51" borderId="60" applyNumberFormat="0" applyProtection="0">
      <alignment horizontal="left" vertical="center" indent="1"/>
    </xf>
    <xf numFmtId="4" fontId="25" fillId="34" borderId="60" applyNumberFormat="0" applyProtection="0">
      <alignment horizontal="left" vertical="center" indent="1"/>
    </xf>
    <xf numFmtId="4" fontId="25" fillId="53" borderId="58" applyNumberFormat="0" applyProtection="0">
      <alignment horizontal="lef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47" borderId="59" applyNumberFormat="0" applyProtection="0">
      <alignment horizontal="left" vertical="center" indent="1"/>
    </xf>
    <xf numFmtId="4" fontId="25" fillId="37" borderId="60" applyNumberFormat="0" applyProtection="0">
      <alignment horizontal="right" vertical="center"/>
    </xf>
    <xf numFmtId="0" fontId="18" fillId="51" borderId="60" applyNumberFormat="0" applyProtection="0">
      <alignment horizontal="left" vertical="center" indent="1"/>
    </xf>
    <xf numFmtId="0" fontId="18" fillId="51" borderId="60" applyNumberFormat="0" applyProtection="0">
      <alignment horizontal="left" vertical="center" indent="1"/>
    </xf>
    <xf numFmtId="4" fontId="25" fillId="47" borderId="60" applyNumberFormat="0" applyProtection="0">
      <alignment horizontal="left" vertical="center" indent="1"/>
    </xf>
    <xf numFmtId="0" fontId="18" fillId="51" borderId="60" applyNumberFormat="0" applyProtection="0">
      <alignment horizontal="left" vertical="center" indent="1"/>
    </xf>
    <xf numFmtId="0" fontId="18" fillId="36" borderId="60" applyNumberFormat="0" applyProtection="0">
      <alignment horizontal="left" vertical="center" indent="1"/>
    </xf>
    <xf numFmtId="4" fontId="25" fillId="49" borderId="60" applyNumberFormat="0" applyProtection="0">
      <alignment horizontal="left" vertical="center" indent="1"/>
    </xf>
    <xf numFmtId="4" fontId="25" fillId="47" borderId="59" applyNumberFormat="0" applyProtection="0">
      <alignment horizontal="left" vertical="center" indent="1"/>
    </xf>
    <xf numFmtId="0" fontId="18" fillId="49" borderId="60" applyNumberFormat="0" applyProtection="0">
      <alignment horizontal="left" vertical="center" indent="1"/>
    </xf>
    <xf numFmtId="0" fontId="1" fillId="0" borderId="0"/>
    <xf numFmtId="44"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0" fontId="19" fillId="0" borderId="0"/>
    <xf numFmtId="0" fontId="18" fillId="0" borderId="0"/>
    <xf numFmtId="0" fontId="19"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 fontId="27" fillId="52" borderId="60" applyNumberFormat="0" applyProtection="0">
      <alignment vertical="center"/>
    </xf>
    <xf numFmtId="4" fontId="25" fillId="37" borderId="63" applyNumberFormat="0" applyProtection="0">
      <alignment horizontal="right" vertical="center"/>
    </xf>
    <xf numFmtId="4" fontId="25" fillId="38" borderId="63" applyNumberFormat="0" applyProtection="0">
      <alignment horizontal="right" vertical="center"/>
    </xf>
    <xf numFmtId="4" fontId="25" fillId="39" borderId="63" applyNumberFormat="0" applyProtection="0">
      <alignment horizontal="right" vertical="center"/>
    </xf>
    <xf numFmtId="4" fontId="25" fillId="52" borderId="60" applyNumberFormat="0" applyProtection="0">
      <alignment horizontal="left" vertical="center" indent="1"/>
    </xf>
    <xf numFmtId="4" fontId="25" fillId="52" borderId="60" applyNumberFormat="0" applyProtection="0">
      <alignmen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49" borderId="60" applyNumberFormat="0" applyProtection="0">
      <alignment horizontal="left" vertical="center" indent="1"/>
    </xf>
    <xf numFmtId="0" fontId="18" fillId="49" borderId="60" applyNumberFormat="0" applyProtection="0">
      <alignment horizontal="left" vertical="center" indent="1"/>
    </xf>
    <xf numFmtId="4" fontId="25" fillId="49" borderId="60" applyNumberFormat="0" applyProtection="0">
      <alignment horizontal="left" vertical="center" indent="1"/>
    </xf>
    <xf numFmtId="4" fontId="25" fillId="49" borderId="60" applyNumberFormat="0" applyProtection="0">
      <alignment horizontal="left" vertical="center" indent="1"/>
    </xf>
    <xf numFmtId="4" fontId="25" fillId="47" borderId="60" applyNumberFormat="0" applyProtection="0">
      <alignment horizontal="left" vertical="center" indent="1"/>
    </xf>
    <xf numFmtId="4" fontId="25" fillId="43" borderId="60" applyNumberFormat="0" applyProtection="0">
      <alignment horizontal="right" vertical="center"/>
    </xf>
    <xf numFmtId="4" fontId="25" fillId="42" borderId="60" applyNumberFormat="0" applyProtection="0">
      <alignment horizontal="right" vertical="center"/>
    </xf>
    <xf numFmtId="4" fontId="25" fillId="41" borderId="60" applyNumberFormat="0" applyProtection="0">
      <alignment horizontal="right" vertical="center"/>
    </xf>
    <xf numFmtId="4" fontId="25" fillId="40" borderId="60" applyNumberFormat="0" applyProtection="0">
      <alignment horizontal="right" vertical="center"/>
    </xf>
    <xf numFmtId="4" fontId="25" fillId="39" borderId="60" applyNumberFormat="0" applyProtection="0">
      <alignment horizontal="right" vertical="center"/>
    </xf>
    <xf numFmtId="4" fontId="25" fillId="38" borderId="60" applyNumberFormat="0" applyProtection="0">
      <alignment horizontal="right" vertical="center"/>
    </xf>
    <xf numFmtId="4" fontId="25" fillId="37" borderId="60"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3" applyNumberFormat="0" applyProtection="0">
      <alignment horizontal="left" vertical="center" indent="1"/>
    </xf>
    <xf numFmtId="4" fontId="25" fillId="45" borderId="64" applyNumberFormat="0" applyProtection="0">
      <alignment horizontal="right" vertical="center"/>
    </xf>
    <xf numFmtId="0" fontId="18" fillId="36" borderId="63"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25" fillId="53" borderId="61" applyNumberFormat="0" applyProtection="0">
      <alignment horizontal="left" vertical="center"/>
    </xf>
    <xf numFmtId="4" fontId="25" fillId="42" borderId="63" applyNumberFormat="0" applyProtection="0">
      <alignment horizontal="right" vertical="center"/>
    </xf>
    <xf numFmtId="4" fontId="25" fillId="47" borderId="63" applyNumberFormat="0" applyProtection="0">
      <alignment horizontal="right" vertical="center"/>
    </xf>
    <xf numFmtId="4" fontId="25" fillId="34" borderId="63" applyNumberFormat="0" applyProtection="0">
      <alignment vertical="center"/>
    </xf>
    <xf numFmtId="4" fontId="27" fillId="47" borderId="63" applyNumberFormat="0" applyProtection="0">
      <alignment horizontal="right" vertical="center"/>
    </xf>
    <xf numFmtId="0" fontId="18" fillId="36" borderId="63" applyNumberFormat="0" applyProtection="0">
      <alignment horizontal="left" vertical="center" indent="1"/>
    </xf>
    <xf numFmtId="4" fontId="25" fillId="41" borderId="63"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7" fillId="47" borderId="60" applyNumberFormat="0" applyProtection="0">
      <alignment horizontal="right" vertical="center"/>
    </xf>
    <xf numFmtId="4" fontId="25" fillId="47" borderId="60" applyNumberFormat="0" applyProtection="0">
      <alignment horizontal="right" vertical="center"/>
    </xf>
    <xf numFmtId="4" fontId="25" fillId="52" borderId="60" applyNumberFormat="0" applyProtection="0">
      <alignment horizontal="left" vertical="center" indent="1"/>
    </xf>
    <xf numFmtId="4" fontId="25" fillId="47" borderId="60" applyNumberFormat="0" applyProtection="0">
      <alignment horizontal="left" vertical="center" indent="1"/>
    </xf>
    <xf numFmtId="4" fontId="26" fillId="46" borderId="60" applyNumberFormat="0" applyProtection="0">
      <alignment horizontal="left" vertical="center" indent="1"/>
    </xf>
    <xf numFmtId="4" fontId="25" fillId="45" borderId="60" applyNumberFormat="0" applyProtection="0">
      <alignment horizontal="right" vertical="center"/>
    </xf>
    <xf numFmtId="4" fontId="25" fillId="44" borderId="60" applyNumberFormat="0" applyProtection="0">
      <alignment horizontal="right" vertical="center"/>
    </xf>
    <xf numFmtId="4" fontId="25" fillId="34" borderId="60" applyNumberFormat="0" applyProtection="0">
      <alignment vertical="center"/>
    </xf>
    <xf numFmtId="4" fontId="26" fillId="35" borderId="58" applyNumberFormat="0" applyProtection="0">
      <alignment vertical="center"/>
    </xf>
    <xf numFmtId="4" fontId="26" fillId="35" borderId="58" applyNumberFormat="0" applyProtection="0">
      <alignment vertical="center"/>
    </xf>
    <xf numFmtId="4" fontId="27" fillId="34" borderId="60" applyNumberFormat="0" applyProtection="0">
      <alignment vertical="center"/>
    </xf>
    <xf numFmtId="4" fontId="25" fillId="34" borderId="60" applyNumberFormat="0" applyProtection="0">
      <alignment horizontal="left" vertical="center" indent="1"/>
    </xf>
    <xf numFmtId="4" fontId="25" fillId="34"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37" borderId="60" applyNumberFormat="0" applyProtection="0">
      <alignment horizontal="right" vertical="center"/>
    </xf>
    <xf numFmtId="4" fontId="25" fillId="38" borderId="60" applyNumberFormat="0" applyProtection="0">
      <alignment horizontal="right" vertical="center"/>
    </xf>
    <xf numFmtId="4" fontId="25" fillId="39" borderId="60" applyNumberFormat="0" applyProtection="0">
      <alignment horizontal="right" vertical="center"/>
    </xf>
    <xf numFmtId="4" fontId="25" fillId="40" borderId="60" applyNumberFormat="0" applyProtection="0">
      <alignment horizontal="right" vertical="center"/>
    </xf>
    <xf numFmtId="4" fontId="25" fillId="41" borderId="60" applyNumberFormat="0" applyProtection="0">
      <alignment horizontal="right" vertical="center"/>
    </xf>
    <xf numFmtId="4" fontId="25" fillId="42" borderId="60" applyNumberFormat="0" applyProtection="0">
      <alignment horizontal="right" vertical="center"/>
    </xf>
    <xf numFmtId="4" fontId="25" fillId="43" borderId="60" applyNumberFormat="0" applyProtection="0">
      <alignment horizontal="right" vertical="center"/>
    </xf>
    <xf numFmtId="4" fontId="25" fillId="44" borderId="60" applyNumberFormat="0" applyProtection="0">
      <alignment horizontal="right" vertical="center"/>
    </xf>
    <xf numFmtId="4" fontId="25" fillId="45" borderId="60" applyNumberFormat="0" applyProtection="0">
      <alignment horizontal="right" vertical="center"/>
    </xf>
    <xf numFmtId="4" fontId="26" fillId="46" borderId="60" applyNumberFormat="0" applyProtection="0">
      <alignment horizontal="left" vertical="center" indent="1"/>
    </xf>
    <xf numFmtId="4" fontId="25" fillId="47" borderId="59" applyNumberFormat="0" applyProtection="0">
      <alignment horizontal="left" vertical="center" indent="1"/>
    </xf>
    <xf numFmtId="4" fontId="25" fillId="47" borderId="59" applyNumberFormat="0" applyProtection="0">
      <alignment horizontal="left" vertical="center" indent="1"/>
    </xf>
    <xf numFmtId="4" fontId="25" fillId="47" borderId="59" applyNumberFormat="0" applyProtection="0">
      <alignment horizontal="left" vertical="center" indent="1"/>
    </xf>
    <xf numFmtId="4" fontId="25" fillId="47" borderId="59"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47" borderId="60" applyNumberFormat="0" applyProtection="0">
      <alignment horizontal="left" vertical="center" indent="1"/>
    </xf>
    <xf numFmtId="4" fontId="25" fillId="47" borderId="60" applyNumberFormat="0" applyProtection="0">
      <alignment horizontal="left" vertical="center" indent="1"/>
    </xf>
    <xf numFmtId="4" fontId="25" fillId="49" borderId="60" applyNumberFormat="0" applyProtection="0">
      <alignment horizontal="left" vertical="center" indent="1"/>
    </xf>
    <xf numFmtId="4" fontId="25" fillId="49" borderId="60" applyNumberFormat="0" applyProtection="0">
      <alignment horizontal="left" vertical="center" indent="1"/>
    </xf>
    <xf numFmtId="0" fontId="18" fillId="49" borderId="60" applyNumberFormat="0" applyProtection="0">
      <alignment horizontal="left" vertical="center" indent="1"/>
    </xf>
    <xf numFmtId="0" fontId="18" fillId="49" borderId="60" applyNumberFormat="0" applyProtection="0">
      <alignment horizontal="left" vertical="center" indent="1"/>
    </xf>
    <xf numFmtId="0" fontId="18" fillId="49" borderId="60" applyNumberFormat="0" applyProtection="0">
      <alignment horizontal="left" vertical="center" indent="1"/>
    </xf>
    <xf numFmtId="0" fontId="18" fillId="49"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52" borderId="60" applyNumberFormat="0" applyProtection="0">
      <alignment vertical="center"/>
    </xf>
    <xf numFmtId="4" fontId="27" fillId="52" borderId="60" applyNumberFormat="0" applyProtection="0">
      <alignment vertical="center"/>
    </xf>
    <xf numFmtId="4" fontId="25" fillId="52" borderId="60" applyNumberFormat="0" applyProtection="0">
      <alignment horizontal="left" vertical="center" indent="1"/>
    </xf>
    <xf numFmtId="4" fontId="25" fillId="52" borderId="60" applyNumberFormat="0" applyProtection="0">
      <alignment horizontal="left" vertical="center" indent="1"/>
    </xf>
    <xf numFmtId="4" fontId="25" fillId="47" borderId="60" applyNumberFormat="0" applyProtection="0">
      <alignment horizontal="right" vertical="center"/>
    </xf>
    <xf numFmtId="4" fontId="27" fillId="47" borderId="60"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53" borderId="58" applyNumberFormat="0" applyProtection="0">
      <alignment horizontal="left" vertical="center"/>
    </xf>
    <xf numFmtId="4" fontId="25" fillId="53" borderId="58" applyNumberFormat="0" applyProtection="0">
      <alignment horizontal="lef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30" fillId="47" borderId="60"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4" applyNumberFormat="0" applyProtection="0">
      <alignment horizontal="left" vertical="center" indent="1"/>
    </xf>
    <xf numFmtId="4" fontId="25" fillId="42" borderId="64" applyNumberFormat="0" applyProtection="0">
      <alignment horizontal="right" vertical="center"/>
    </xf>
    <xf numFmtId="4" fontId="25" fillId="40" borderId="64" applyNumberFormat="0" applyProtection="0">
      <alignment horizontal="right" vertical="center"/>
    </xf>
    <xf numFmtId="0" fontId="18" fillId="51" borderId="64" applyNumberFormat="0" applyProtection="0">
      <alignment horizontal="left" vertical="center" indent="1"/>
    </xf>
    <xf numFmtId="0" fontId="18" fillId="36" borderId="64" applyNumberFormat="0" applyProtection="0">
      <alignment horizontal="left" vertical="center" indent="1"/>
    </xf>
    <xf numFmtId="4" fontId="25" fillId="40" borderId="64" applyNumberFormat="0" applyProtection="0">
      <alignment horizontal="right" vertical="center"/>
    </xf>
    <xf numFmtId="4" fontId="25" fillId="44"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4" fontId="27" fillId="47" borderId="64" applyNumberFormat="0" applyProtection="0">
      <alignment horizontal="right" vertical="center"/>
    </xf>
    <xf numFmtId="4" fontId="25" fillId="47" borderId="64" applyNumberFormat="0" applyProtection="0">
      <alignment horizontal="right" vertical="center"/>
    </xf>
    <xf numFmtId="4" fontId="25" fillId="52" borderId="64" applyNumberFormat="0" applyProtection="0">
      <alignment horizontal="left" vertical="center" indent="1"/>
    </xf>
    <xf numFmtId="4" fontId="25" fillId="52" borderId="64" applyNumberFormat="0" applyProtection="0">
      <alignment horizontal="left" vertical="center" indent="1"/>
    </xf>
    <xf numFmtId="4" fontId="27" fillId="52" borderId="64" applyNumberFormat="0" applyProtection="0">
      <alignment vertical="center"/>
    </xf>
    <xf numFmtId="4" fontId="25" fillId="52" borderId="64" applyNumberFormat="0" applyProtection="0">
      <alignment vertical="center"/>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59" applyNumberFormat="0" applyProtection="0">
      <alignment horizontal="left" vertical="center" indent="1"/>
    </xf>
    <xf numFmtId="4" fontId="25" fillId="47" borderId="59"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4" fontId="25" fillId="40" borderId="64" applyNumberFormat="0" applyProtection="0">
      <alignment horizontal="right" vertical="center"/>
    </xf>
    <xf numFmtId="4" fontId="25" fillId="39" borderId="64" applyNumberFormat="0" applyProtection="0">
      <alignment horizontal="right" vertical="center"/>
    </xf>
    <xf numFmtId="0" fontId="18" fillId="36" borderId="64" applyNumberFormat="0" applyProtection="0">
      <alignment horizontal="left" vertical="center" indent="1"/>
    </xf>
    <xf numFmtId="4" fontId="25" fillId="44" borderId="63" applyNumberFormat="0" applyProtection="0">
      <alignment horizontal="right" vertical="center"/>
    </xf>
    <xf numFmtId="4" fontId="25" fillId="45" borderId="63" applyNumberFormat="0" applyProtection="0">
      <alignment horizontal="right" vertical="center"/>
    </xf>
    <xf numFmtId="4" fontId="26" fillId="46" borderId="63" applyNumberFormat="0" applyProtection="0">
      <alignment horizontal="left" vertical="center" indent="1"/>
    </xf>
    <xf numFmtId="4" fontId="25" fillId="47" borderId="62" applyNumberFormat="0" applyProtection="0">
      <alignment horizontal="left" vertical="center" indent="1"/>
    </xf>
    <xf numFmtId="4" fontId="25" fillId="47" borderId="62" applyNumberFormat="0" applyProtection="0">
      <alignment horizontal="left" vertical="center" indent="1"/>
    </xf>
    <xf numFmtId="4" fontId="25" fillId="53" borderId="65" applyNumberFormat="0" applyProtection="0">
      <alignment horizontal="left" vertical="center"/>
    </xf>
    <xf numFmtId="0" fontId="18" fillId="36" borderId="63" applyNumberFormat="0" applyProtection="0">
      <alignment horizontal="left" vertical="center" indent="1"/>
    </xf>
    <xf numFmtId="0" fontId="18" fillId="49" borderId="63" applyNumberFormat="0" applyProtection="0">
      <alignment horizontal="left" vertical="center" indent="1"/>
    </xf>
    <xf numFmtId="0" fontId="18" fillId="50" borderId="63" applyNumberFormat="0" applyProtection="0">
      <alignment horizontal="left" vertical="center" indent="1"/>
    </xf>
    <xf numFmtId="0" fontId="18" fillId="50" borderId="63" applyNumberFormat="0" applyProtection="0">
      <alignment horizontal="left" vertical="center" indent="1"/>
    </xf>
    <xf numFmtId="0" fontId="18" fillId="51" borderId="63" applyNumberFormat="0" applyProtection="0">
      <alignment horizontal="left" vertical="center" indent="1"/>
    </xf>
    <xf numFmtId="0" fontId="18" fillId="36" borderId="63" applyNumberFormat="0" applyProtection="0">
      <alignment horizontal="left" vertical="center" indent="1"/>
    </xf>
    <xf numFmtId="0" fontId="18" fillId="36" borderId="63" applyNumberFormat="0" applyProtection="0">
      <alignment horizontal="left" vertical="center" indent="1"/>
    </xf>
    <xf numFmtId="0" fontId="18" fillId="36" borderId="63" applyNumberFormat="0" applyProtection="0">
      <alignment horizontal="left" vertical="center" indent="1"/>
    </xf>
    <xf numFmtId="0" fontId="18" fillId="36" borderId="63" applyNumberFormat="0" applyProtection="0">
      <alignment horizontal="left" vertical="center" indent="1"/>
    </xf>
    <xf numFmtId="4" fontId="25" fillId="52" borderId="63" applyNumberFormat="0" applyProtection="0">
      <alignment vertical="center"/>
    </xf>
    <xf numFmtId="4" fontId="27" fillId="52" borderId="63" applyNumberFormat="0" applyProtection="0">
      <alignment vertical="center"/>
    </xf>
    <xf numFmtId="4" fontId="25" fillId="52" borderId="63" applyNumberFormat="0" applyProtection="0">
      <alignment horizontal="left" vertical="center" indent="1"/>
    </xf>
    <xf numFmtId="0" fontId="18" fillId="36" borderId="63" applyNumberFormat="0" applyProtection="0">
      <alignment horizontal="left" vertical="center" indent="1"/>
    </xf>
    <xf numFmtId="4" fontId="30" fillId="47" borderId="60"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3"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34" borderId="60" applyNumberFormat="0" applyProtection="0">
      <alignment vertical="center"/>
    </xf>
    <xf numFmtId="0" fontId="18" fillId="36" borderId="60" applyNumberFormat="0" applyProtection="0">
      <alignment horizontal="left" vertical="center" indent="1"/>
    </xf>
    <xf numFmtId="4" fontId="25" fillId="40" borderId="63" applyNumberFormat="0" applyProtection="0">
      <alignment horizontal="right" vertical="center"/>
    </xf>
    <xf numFmtId="4" fontId="25" fillId="52" borderId="63" applyNumberFormat="0" applyProtection="0">
      <alignment horizontal="left" vertical="center" indent="1"/>
    </xf>
    <xf numFmtId="4" fontId="26" fillId="35" borderId="65" applyNumberFormat="0" applyProtection="0">
      <alignment vertical="center"/>
    </xf>
    <xf numFmtId="0" fontId="18" fillId="36" borderId="64" applyNumberFormat="0" applyProtection="0">
      <alignment horizontal="left" vertical="center" indent="1"/>
    </xf>
    <xf numFmtId="4" fontId="25" fillId="44" borderId="64" applyNumberFormat="0" applyProtection="0">
      <alignment horizontal="right" vertical="center"/>
    </xf>
    <xf numFmtId="0" fontId="18" fillId="36" borderId="63" applyNumberFormat="0" applyProtection="0">
      <alignment horizontal="left" vertical="center" indent="1"/>
    </xf>
    <xf numFmtId="0" fontId="18" fillId="36" borderId="63" applyNumberFormat="0" applyProtection="0">
      <alignment horizontal="left" vertical="center" indent="1"/>
    </xf>
    <xf numFmtId="4" fontId="25" fillId="53" borderId="65" applyNumberFormat="0" applyProtection="0">
      <alignment horizontal="left" vertical="center"/>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0" fontId="18" fillId="36" borderId="64" applyNumberFormat="0" applyProtection="0">
      <alignment horizontal="left" vertical="center" indent="1"/>
    </xf>
    <xf numFmtId="4" fontId="30" fillId="47" borderId="63" applyNumberFormat="0" applyProtection="0">
      <alignment horizontal="right" vertical="center"/>
    </xf>
    <xf numFmtId="0" fontId="18" fillId="49" borderId="63" applyNumberFormat="0" applyProtection="0">
      <alignment horizontal="left" vertical="center" indent="1"/>
    </xf>
    <xf numFmtId="4" fontId="25" fillId="42" borderId="64" applyNumberFormat="0" applyProtection="0">
      <alignment horizontal="right" vertical="center"/>
    </xf>
    <xf numFmtId="0" fontId="18" fillId="49" borderId="64" applyNumberFormat="0" applyProtection="0">
      <alignment horizontal="left" vertical="center" indent="1"/>
    </xf>
    <xf numFmtId="0" fontId="18" fillId="36" borderId="63" applyNumberFormat="0" applyProtection="0">
      <alignment horizontal="left" vertical="center" indent="1"/>
    </xf>
    <xf numFmtId="4" fontId="25" fillId="34"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0" fontId="18" fillId="36" borderId="63" applyNumberFormat="0" applyProtection="0">
      <alignment horizontal="left" vertical="center" indent="1"/>
    </xf>
    <xf numFmtId="4" fontId="25" fillId="47" borderId="64" applyNumberFormat="0" applyProtection="0">
      <alignment horizontal="right" vertical="center"/>
    </xf>
    <xf numFmtId="4" fontId="25" fillId="47" borderId="62" applyNumberFormat="0" applyProtection="0">
      <alignment horizontal="left" vertical="center" indent="1"/>
    </xf>
    <xf numFmtId="0" fontId="18" fillId="36" borderId="64" applyNumberFormat="0" applyProtection="0">
      <alignment horizontal="left" vertical="center" indent="1"/>
    </xf>
    <xf numFmtId="0" fontId="18" fillId="49"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4" fontId="25" fillId="38" borderId="64" applyNumberFormat="0" applyProtection="0">
      <alignment horizontal="right" vertical="center"/>
    </xf>
    <xf numFmtId="4" fontId="25" fillId="34" borderId="60" applyNumberFormat="0" applyProtection="0">
      <alignment horizontal="left" vertical="center" indent="1"/>
    </xf>
    <xf numFmtId="0" fontId="18" fillId="36" borderId="63" applyNumberFormat="0" applyProtection="0">
      <alignment horizontal="left" vertical="center" indent="1"/>
    </xf>
    <xf numFmtId="0" fontId="18" fillId="36" borderId="64" applyNumberFormat="0" applyProtection="0">
      <alignment horizontal="left" vertical="center" indent="1"/>
    </xf>
    <xf numFmtId="4" fontId="25" fillId="53" borderId="61" applyNumberFormat="0" applyProtection="0">
      <alignment horizontal="left" vertical="center"/>
    </xf>
    <xf numFmtId="4" fontId="25" fillId="47" borderId="59" applyNumberFormat="0" applyProtection="0">
      <alignment horizontal="left" vertical="center" indent="1"/>
    </xf>
    <xf numFmtId="0" fontId="18" fillId="36" borderId="64" applyNumberFormat="0" applyProtection="0">
      <alignment horizontal="left" vertical="center" indent="1"/>
    </xf>
    <xf numFmtId="4" fontId="25" fillId="43" borderId="63" applyNumberFormat="0" applyProtection="0">
      <alignment horizontal="right" vertical="center"/>
    </xf>
    <xf numFmtId="4" fontId="25" fillId="49" borderId="64" applyNumberFormat="0" applyProtection="0">
      <alignment horizontal="left" vertical="center" indent="1"/>
    </xf>
    <xf numFmtId="4" fontId="25" fillId="40" borderId="64" applyNumberFormat="0" applyProtection="0">
      <alignment horizontal="right" vertical="center"/>
    </xf>
    <xf numFmtId="0" fontId="18" fillId="50" borderId="64" applyNumberFormat="0" applyProtection="0">
      <alignment horizontal="left" vertical="center" indent="1"/>
    </xf>
    <xf numFmtId="4" fontId="25" fillId="45" borderId="64" applyNumberFormat="0" applyProtection="0">
      <alignment horizontal="right" vertical="center"/>
    </xf>
    <xf numFmtId="0" fontId="18" fillId="36" borderId="64" applyNumberFormat="0" applyProtection="0">
      <alignment horizontal="left" vertical="center" indent="1"/>
    </xf>
    <xf numFmtId="4" fontId="25" fillId="34" borderId="63" applyNumberFormat="0" applyProtection="0">
      <alignment horizontal="left" vertical="center" indent="1"/>
    </xf>
    <xf numFmtId="4" fontId="25" fillId="34" borderId="63" applyNumberFormat="0" applyProtection="0">
      <alignment horizontal="left" vertical="center" indent="1"/>
    </xf>
    <xf numFmtId="0" fontId="18" fillId="51" borderId="64" applyNumberFormat="0" applyProtection="0">
      <alignment horizontal="left" vertical="center" indent="1"/>
    </xf>
    <xf numFmtId="4" fontId="30" fillId="47" borderId="64" applyNumberFormat="0" applyProtection="0">
      <alignment horizontal="right" vertical="center"/>
    </xf>
    <xf numFmtId="4" fontId="26" fillId="35" borderId="58" applyNumberFormat="0" applyProtection="0">
      <alignment vertical="center"/>
    </xf>
    <xf numFmtId="4" fontId="25" fillId="44" borderId="64" applyNumberFormat="0" applyProtection="0">
      <alignment horizontal="right" vertical="center"/>
    </xf>
    <xf numFmtId="0" fontId="18" fillId="36" borderId="64" applyNumberFormat="0" applyProtection="0">
      <alignment horizontal="left" vertical="center" indent="1"/>
    </xf>
    <xf numFmtId="4" fontId="25" fillId="49" borderId="64" applyNumberFormat="0" applyProtection="0">
      <alignment horizontal="left" vertical="center" indent="1"/>
    </xf>
    <xf numFmtId="0" fontId="18" fillId="49" borderId="64" applyNumberFormat="0" applyProtection="0">
      <alignment horizontal="left" vertical="center" indent="1"/>
    </xf>
    <xf numFmtId="0" fontId="18" fillId="36" borderId="63"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0" fontId="18" fillId="50" borderId="60" applyNumberFormat="0" applyProtection="0">
      <alignment horizontal="left" vertical="center" indent="1"/>
    </xf>
    <xf numFmtId="0" fontId="18" fillId="36" borderId="60" applyNumberFormat="0" applyProtection="0">
      <alignment horizontal="left" vertical="center" indent="1"/>
    </xf>
    <xf numFmtId="0" fontId="18" fillId="36" borderId="64" applyNumberFormat="0" applyProtection="0">
      <alignment horizontal="left" vertical="center" indent="1"/>
    </xf>
    <xf numFmtId="4" fontId="26" fillId="35" borderId="58" applyNumberFormat="0" applyProtection="0">
      <alignment vertical="center"/>
    </xf>
    <xf numFmtId="4" fontId="25" fillId="47" borderId="59" applyNumberFormat="0" applyProtection="0">
      <alignment horizontal="left" vertical="center" indent="1"/>
    </xf>
    <xf numFmtId="4" fontId="25" fillId="47" borderId="59" applyNumberFormat="0" applyProtection="0">
      <alignment horizontal="left" vertical="center" indent="1"/>
    </xf>
    <xf numFmtId="4" fontId="25" fillId="53" borderId="58" applyNumberFormat="0" applyProtection="0">
      <alignment horizontal="left" vertical="center"/>
    </xf>
    <xf numFmtId="0" fontId="18" fillId="49"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34" borderId="60" applyNumberFormat="0" applyProtection="0">
      <alignment horizontal="left" vertical="center" indent="1"/>
    </xf>
    <xf numFmtId="0" fontId="18" fillId="36" borderId="64" applyNumberFormat="0" applyProtection="0">
      <alignment horizontal="left" vertical="center" indent="1"/>
    </xf>
    <xf numFmtId="4" fontId="25" fillId="38" borderId="64" applyNumberFormat="0" applyProtection="0">
      <alignment horizontal="right" vertical="center"/>
    </xf>
    <xf numFmtId="4" fontId="25" fillId="43" borderId="64" applyNumberFormat="0" applyProtection="0">
      <alignment horizontal="right" vertical="center"/>
    </xf>
    <xf numFmtId="4" fontId="25" fillId="53" borderId="58" applyNumberFormat="0" applyProtection="0">
      <alignment horizontal="left" vertical="center"/>
    </xf>
    <xf numFmtId="0" fontId="18" fillId="49" borderId="64" applyNumberFormat="0" applyProtection="0">
      <alignment horizontal="left" vertical="center" indent="1"/>
    </xf>
    <xf numFmtId="4" fontId="25" fillId="53" borderId="65" applyNumberFormat="0" applyProtection="0">
      <alignment horizontal="left" vertical="center"/>
    </xf>
    <xf numFmtId="4" fontId="25" fillId="34"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4" fontId="25" fillId="41" borderId="64" applyNumberFormat="0" applyProtection="0">
      <alignment horizontal="right" vertical="center"/>
    </xf>
    <xf numFmtId="4" fontId="27" fillId="34" borderId="60" applyNumberFormat="0" applyProtection="0">
      <alignment vertical="center"/>
    </xf>
    <xf numFmtId="4" fontId="25" fillId="47" borderId="62" applyNumberFormat="0" applyProtection="0">
      <alignment horizontal="left" vertical="center" indent="1"/>
    </xf>
    <xf numFmtId="4" fontId="27" fillId="52" borderId="64" applyNumberFormat="0" applyProtection="0">
      <alignment vertical="center"/>
    </xf>
    <xf numFmtId="4" fontId="25" fillId="37" borderId="64" applyNumberFormat="0" applyProtection="0">
      <alignment horizontal="right" vertical="center"/>
    </xf>
    <xf numFmtId="4" fontId="25" fillId="47" borderId="59" applyNumberFormat="0" applyProtection="0">
      <alignment horizontal="left" vertical="center" indent="1"/>
    </xf>
    <xf numFmtId="0" fontId="18" fillId="36" borderId="64" applyNumberFormat="0" applyProtection="0">
      <alignment horizontal="left" vertical="center" indent="1"/>
    </xf>
    <xf numFmtId="0" fontId="18" fillId="49" borderId="63" applyNumberFormat="0" applyProtection="0">
      <alignment horizontal="left" vertical="center" indent="1"/>
    </xf>
    <xf numFmtId="4" fontId="26" fillId="35" borderId="61"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9" borderId="63" applyNumberFormat="0" applyProtection="0">
      <alignment horizontal="left" vertical="center" indent="1"/>
    </xf>
    <xf numFmtId="0" fontId="18" fillId="51" borderId="64" applyNumberFormat="0" applyProtection="0">
      <alignment horizontal="left" vertical="center" indent="1"/>
    </xf>
    <xf numFmtId="4" fontId="25" fillId="38" borderId="64" applyNumberFormat="0" applyProtection="0">
      <alignment horizontal="right" vertical="center"/>
    </xf>
    <xf numFmtId="0" fontId="18" fillId="51" borderId="63" applyNumberFormat="0" applyProtection="0">
      <alignment horizontal="left" vertical="center" indent="1"/>
    </xf>
    <xf numFmtId="0" fontId="18" fillId="36" borderId="63" applyNumberFormat="0" applyProtection="0">
      <alignment horizontal="left" vertical="center" indent="1"/>
    </xf>
    <xf numFmtId="0" fontId="18" fillId="36" borderId="64" applyNumberFormat="0" applyProtection="0">
      <alignment horizontal="left" vertical="center" indent="1"/>
    </xf>
    <xf numFmtId="0" fontId="18" fillId="51" borderId="63" applyNumberFormat="0" applyProtection="0">
      <alignment horizontal="left" vertical="center" indent="1"/>
    </xf>
    <xf numFmtId="0" fontId="18" fillId="36" borderId="64" applyNumberFormat="0" applyProtection="0">
      <alignment horizontal="left" vertical="center" indent="1"/>
    </xf>
    <xf numFmtId="4" fontId="27" fillId="34" borderId="64" applyNumberFormat="0" applyProtection="0">
      <alignment vertical="center"/>
    </xf>
    <xf numFmtId="4" fontId="25" fillId="47" borderId="62" applyNumberFormat="0" applyProtection="0">
      <alignment horizontal="left" vertical="center" indent="1"/>
    </xf>
    <xf numFmtId="4" fontId="25" fillId="49" borderId="63" applyNumberFormat="0" applyProtection="0">
      <alignment horizontal="left" vertical="center" indent="1"/>
    </xf>
    <xf numFmtId="0" fontId="18" fillId="36" borderId="64" applyNumberFormat="0" applyProtection="0">
      <alignment horizontal="left" vertical="center" indent="1"/>
    </xf>
    <xf numFmtId="4" fontId="26" fillId="35" borderId="61" applyNumberFormat="0" applyProtection="0">
      <alignment vertical="center"/>
    </xf>
    <xf numFmtId="4" fontId="25" fillId="47" borderId="63" applyNumberFormat="0" applyProtection="0">
      <alignment horizontal="left" vertical="center" indent="1"/>
    </xf>
    <xf numFmtId="4" fontId="25" fillId="37" borderId="64" applyNumberFormat="0" applyProtection="0">
      <alignment horizontal="right" vertical="center"/>
    </xf>
    <xf numFmtId="0" fontId="18" fillId="36" borderId="64" applyNumberFormat="0" applyProtection="0">
      <alignment horizontal="left" vertical="center" indent="1"/>
    </xf>
    <xf numFmtId="4" fontId="26" fillId="4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2" applyNumberFormat="0" applyProtection="0">
      <alignment horizontal="left" vertical="center" indent="1"/>
    </xf>
    <xf numFmtId="0" fontId="18" fillId="49" borderId="63" applyNumberFormat="0" applyProtection="0">
      <alignment horizontal="left" vertical="center" indent="1"/>
    </xf>
    <xf numFmtId="4" fontId="25" fillId="38" borderId="64" applyNumberFormat="0" applyProtection="0">
      <alignment horizontal="right" vertical="center"/>
    </xf>
    <xf numFmtId="4" fontId="26" fillId="35" borderId="61" applyNumberFormat="0" applyProtection="0">
      <alignment vertical="center"/>
    </xf>
    <xf numFmtId="0" fontId="18" fillId="36" borderId="64" applyNumberFormat="0" applyProtection="0">
      <alignment horizontal="left" vertical="center" indent="1"/>
    </xf>
    <xf numFmtId="4" fontId="25" fillId="52" borderId="64" applyNumberFormat="0" applyProtection="0">
      <alignment vertical="center"/>
    </xf>
    <xf numFmtId="4" fontId="26" fillId="35" borderId="65" applyNumberFormat="0" applyProtection="0">
      <alignment vertical="center"/>
    </xf>
    <xf numFmtId="4" fontId="25" fillId="47" borderId="62" applyNumberFormat="0" applyProtection="0">
      <alignment horizontal="left" vertical="center" indent="1"/>
    </xf>
    <xf numFmtId="4" fontId="25" fillId="47" borderId="63" applyNumberFormat="0" applyProtection="0">
      <alignment horizontal="left" vertical="center" indent="1"/>
    </xf>
    <xf numFmtId="0" fontId="18" fillId="49" borderId="64" applyNumberFormat="0" applyProtection="0">
      <alignment horizontal="left" vertical="center" indent="1"/>
    </xf>
    <xf numFmtId="0" fontId="18" fillId="51" borderId="63" applyNumberFormat="0" applyProtection="0">
      <alignment horizontal="left" vertical="center" indent="1"/>
    </xf>
    <xf numFmtId="4" fontId="25" fillId="47" borderId="66" applyNumberFormat="0" applyProtection="0">
      <alignment horizontal="left" vertical="center" indent="1"/>
    </xf>
    <xf numFmtId="0" fontId="18" fillId="36" borderId="63" applyNumberFormat="0" applyProtection="0">
      <alignment horizontal="left" vertical="center" indent="1"/>
    </xf>
    <xf numFmtId="4" fontId="25" fillId="53" borderId="61" applyNumberFormat="0" applyProtection="0">
      <alignment horizontal="left" vertical="center"/>
    </xf>
    <xf numFmtId="4" fontId="25" fillId="47" borderId="66" applyNumberFormat="0" applyProtection="0">
      <alignment horizontal="left" vertical="center" indent="1"/>
    </xf>
    <xf numFmtId="4" fontId="25" fillId="39" borderId="64" applyNumberFormat="0" applyProtection="0">
      <alignment horizontal="right" vertical="center"/>
    </xf>
    <xf numFmtId="4" fontId="25" fillId="34" borderId="64" applyNumberFormat="0" applyProtection="0">
      <alignment vertical="center"/>
    </xf>
    <xf numFmtId="0" fontId="18" fillId="36" borderId="64" applyNumberFormat="0" applyProtection="0">
      <alignment horizontal="left" vertical="center" indent="1"/>
    </xf>
    <xf numFmtId="4" fontId="27" fillId="47" borderId="64" applyNumberFormat="0" applyProtection="0">
      <alignment horizontal="right" vertical="center"/>
    </xf>
    <xf numFmtId="0" fontId="18" fillId="50" borderId="63" applyNumberFormat="0" applyProtection="0">
      <alignment horizontal="left" vertical="center" indent="1"/>
    </xf>
    <xf numFmtId="0" fontId="18" fillId="50" borderId="63" applyNumberFormat="0" applyProtection="0">
      <alignment horizontal="left" vertical="center" indent="1"/>
    </xf>
    <xf numFmtId="4" fontId="27" fillId="47" borderId="64" applyNumberFormat="0" applyProtection="0">
      <alignment horizontal="right" vertical="center"/>
    </xf>
    <xf numFmtId="0" fontId="18" fillId="51"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30" fillId="47" borderId="64" applyNumberFormat="0" applyProtection="0">
      <alignment horizontal="right" vertical="center"/>
    </xf>
    <xf numFmtId="4" fontId="25" fillId="34"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4" fontId="25" fillId="47" borderId="62"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4" fontId="27" fillId="34" borderId="63" applyNumberFormat="0" applyProtection="0">
      <alignment vertical="center"/>
    </xf>
    <xf numFmtId="0" fontId="18" fillId="51" borderId="64" applyNumberFormat="0" applyProtection="0">
      <alignment horizontal="left" vertical="center" indent="1"/>
    </xf>
    <xf numFmtId="0" fontId="18" fillId="36" borderId="63" applyNumberFormat="0" applyProtection="0">
      <alignment horizontal="left" vertical="center" indent="1"/>
    </xf>
    <xf numFmtId="4" fontId="25" fillId="52" borderId="64"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3" borderId="64" applyNumberFormat="0" applyProtection="0">
      <alignment horizontal="right" vertical="center"/>
    </xf>
    <xf numFmtId="0" fontId="18" fillId="50" borderId="64" applyNumberFormat="0" applyProtection="0">
      <alignment horizontal="left" vertical="center" indent="1"/>
    </xf>
    <xf numFmtId="4" fontId="25" fillId="39" borderId="64" applyNumberFormat="0" applyProtection="0">
      <alignment horizontal="right" vertical="center"/>
    </xf>
    <xf numFmtId="4" fontId="25" fillId="45" borderId="64" applyNumberFormat="0" applyProtection="0">
      <alignment horizontal="right" vertical="center"/>
    </xf>
    <xf numFmtId="4" fontId="27" fillId="34"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51" borderId="64" applyNumberFormat="0" applyProtection="0">
      <alignment horizontal="left" vertical="center" indent="1"/>
    </xf>
    <xf numFmtId="0" fontId="18" fillId="49" borderId="64" applyNumberFormat="0" applyProtection="0">
      <alignment horizontal="left" vertical="center" indent="1"/>
    </xf>
    <xf numFmtId="0" fontId="18" fillId="51"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4" fontId="25" fillId="40" borderId="64" applyNumberFormat="0" applyProtection="0">
      <alignment horizontal="right" vertical="center"/>
    </xf>
    <xf numFmtId="4" fontId="25" fillId="41" borderId="64" applyNumberFormat="0" applyProtection="0">
      <alignment horizontal="right" vertical="center"/>
    </xf>
    <xf numFmtId="4" fontId="27" fillId="34" borderId="64" applyNumberFormat="0" applyProtection="0">
      <alignment vertical="center"/>
    </xf>
    <xf numFmtId="0" fontId="18" fillId="36" borderId="64" applyNumberFormat="0" applyProtection="0">
      <alignment horizontal="left" vertical="center" indent="1"/>
    </xf>
    <xf numFmtId="4" fontId="25" fillId="53" borderId="61" applyNumberFormat="0" applyProtection="0">
      <alignment horizontal="left" vertical="center"/>
    </xf>
    <xf numFmtId="4" fontId="25" fillId="34"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4" fontId="25" fillId="52" borderId="64" applyNumberFormat="0" applyProtection="0">
      <alignment horizontal="left" vertical="center" indent="1"/>
    </xf>
    <xf numFmtId="4" fontId="26" fillId="35" borderId="65" applyNumberFormat="0" applyProtection="0">
      <alignment vertical="center"/>
    </xf>
    <xf numFmtId="4" fontId="25" fillId="47" borderId="64" applyNumberFormat="0" applyProtection="0">
      <alignment horizontal="left" vertical="center" indent="1"/>
    </xf>
    <xf numFmtId="4" fontId="25" fillId="47" borderId="64" applyNumberFormat="0" applyProtection="0">
      <alignment horizontal="right" vertical="center"/>
    </xf>
    <xf numFmtId="0" fontId="18" fillId="49"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4" fontId="26" fillId="35" borderId="61" applyNumberFormat="0" applyProtection="0">
      <alignment vertical="center"/>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4" fontId="27" fillId="47" borderId="64" applyNumberFormat="0" applyProtection="0">
      <alignment horizontal="right" vertical="center"/>
    </xf>
    <xf numFmtId="4" fontId="25" fillId="47" borderId="66" applyNumberFormat="0" applyProtection="0">
      <alignment horizontal="left" vertical="center" indent="1"/>
    </xf>
    <xf numFmtId="4" fontId="25" fillId="47" borderId="64" applyNumberFormat="0" applyProtection="0">
      <alignment horizontal="left" vertical="center" indent="1"/>
    </xf>
    <xf numFmtId="4" fontId="25" fillId="47" borderId="64" applyNumberFormat="0" applyProtection="0">
      <alignment horizontal="left" vertical="center" indent="1"/>
    </xf>
    <xf numFmtId="0" fontId="18" fillId="51" borderId="64" applyNumberFormat="0" applyProtection="0">
      <alignment horizontal="left" vertical="center" indent="1"/>
    </xf>
    <xf numFmtId="4" fontId="25" fillId="52" borderId="64" applyNumberFormat="0" applyProtection="0">
      <alignment vertical="center"/>
    </xf>
    <xf numFmtId="0" fontId="18" fillId="36" borderId="64" applyNumberFormat="0" applyProtection="0">
      <alignment horizontal="left" vertical="center" indent="1"/>
    </xf>
    <xf numFmtId="4" fontId="25" fillId="53" borderId="65" applyNumberFormat="0" applyProtection="0">
      <alignment horizontal="left" vertical="center"/>
    </xf>
    <xf numFmtId="4" fontId="26" fillId="46" borderId="64" applyNumberFormat="0" applyProtection="0">
      <alignment horizontal="left" vertical="center" indent="1"/>
    </xf>
    <xf numFmtId="4" fontId="25" fillId="49" borderId="64" applyNumberFormat="0" applyProtection="0">
      <alignment horizontal="left" vertical="center" indent="1"/>
    </xf>
    <xf numFmtId="4" fontId="25" fillId="47" borderId="64" applyNumberFormat="0" applyProtection="0">
      <alignment horizontal="left" vertical="center" indent="1"/>
    </xf>
    <xf numFmtId="0" fontId="18" fillId="50" borderId="64" applyNumberFormat="0" applyProtection="0">
      <alignment horizontal="left" vertical="center" indent="1"/>
    </xf>
    <xf numFmtId="4" fontId="25" fillId="37" borderId="64" applyNumberFormat="0" applyProtection="0">
      <alignment horizontal="right" vertical="center"/>
    </xf>
    <xf numFmtId="0" fontId="18" fillId="36" borderId="64" applyNumberFormat="0" applyProtection="0">
      <alignment horizontal="left" vertical="center" indent="1"/>
    </xf>
    <xf numFmtId="4" fontId="25" fillId="39" borderId="64" applyNumberFormat="0" applyProtection="0">
      <alignment horizontal="right" vertical="center"/>
    </xf>
    <xf numFmtId="4" fontId="26" fillId="35" borderId="65" applyNumberFormat="0" applyProtection="0">
      <alignment vertical="center"/>
    </xf>
    <xf numFmtId="0" fontId="18" fillId="36" borderId="64" applyNumberFormat="0" applyProtection="0">
      <alignment horizontal="left" vertical="center" indent="1"/>
    </xf>
    <xf numFmtId="4" fontId="25" fillId="47"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0" fontId="18" fillId="51" borderId="64" applyNumberFormat="0" applyProtection="0">
      <alignment horizontal="left" vertical="center" indent="1"/>
    </xf>
    <xf numFmtId="4" fontId="25" fillId="38" borderId="64" applyNumberFormat="0" applyProtection="0">
      <alignment horizontal="right" vertical="center"/>
    </xf>
    <xf numFmtId="0" fontId="18" fillId="36" borderId="64" applyNumberFormat="0" applyProtection="0">
      <alignment horizontal="left" vertical="center" indent="1"/>
    </xf>
    <xf numFmtId="4" fontId="25" fillId="41" borderId="64" applyNumberFormat="0" applyProtection="0">
      <alignment horizontal="right" vertical="center"/>
    </xf>
    <xf numFmtId="0" fontId="18" fillId="50" borderId="64" applyNumberFormat="0" applyProtection="0">
      <alignment horizontal="left" vertical="center" indent="1"/>
    </xf>
    <xf numFmtId="4" fontId="25" fillId="52" borderId="64" applyNumberFormat="0" applyProtection="0">
      <alignment horizontal="left" vertical="center" indent="1"/>
    </xf>
    <xf numFmtId="4" fontId="25" fillId="47" borderId="64" applyNumberFormat="0" applyProtection="0">
      <alignment horizontal="left" vertical="center" indent="1"/>
    </xf>
    <xf numFmtId="4" fontId="25"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4" fontId="25" fillId="52" borderId="64" applyNumberFormat="0" applyProtection="0">
      <alignment horizontal="left" vertical="center" indent="1"/>
    </xf>
    <xf numFmtId="4" fontId="25" fillId="47" borderId="64"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vertical="center"/>
    </xf>
    <xf numFmtId="4" fontId="25" fillId="47" borderId="66" applyNumberFormat="0" applyProtection="0">
      <alignment horizontal="left" vertical="center" indent="1"/>
    </xf>
    <xf numFmtId="0" fontId="18" fillId="50" borderId="64" applyNumberFormat="0" applyProtection="0">
      <alignment horizontal="left" vertical="center" indent="1"/>
    </xf>
    <xf numFmtId="4" fontId="27" fillId="52"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6" fillId="46" borderId="64" applyNumberFormat="0" applyProtection="0">
      <alignment horizontal="left" vertical="center" indent="1"/>
    </xf>
    <xf numFmtId="4" fontId="25" fillId="52" borderId="64" applyNumberFormat="0" applyProtection="0">
      <alignment vertical="center"/>
    </xf>
    <xf numFmtId="0" fontId="18" fillId="36" borderId="64" applyNumberFormat="0" applyProtection="0">
      <alignment horizontal="left" vertical="center" indent="1"/>
    </xf>
    <xf numFmtId="4" fontId="25" fillId="43" borderId="64" applyNumberFormat="0" applyProtection="0">
      <alignment horizontal="right" vertical="center"/>
    </xf>
    <xf numFmtId="4" fontId="27" fillId="52" borderId="64" applyNumberFormat="0" applyProtection="0">
      <alignment vertical="center"/>
    </xf>
    <xf numFmtId="4" fontId="25" fillId="52" borderId="64" applyNumberFormat="0" applyProtection="0">
      <alignment horizontal="left" vertical="center" indent="1"/>
    </xf>
    <xf numFmtId="4" fontId="25" fillId="52" borderId="64" applyNumberFormat="0" applyProtection="0">
      <alignment horizontal="left" vertical="center" indent="1"/>
    </xf>
    <xf numFmtId="4" fontId="25" fillId="47" borderId="64" applyNumberFormat="0" applyProtection="0">
      <alignment horizontal="right" vertical="center"/>
    </xf>
    <xf numFmtId="4" fontId="25" fillId="47" borderId="64" applyNumberFormat="0" applyProtection="0">
      <alignment horizontal="right" vertical="center"/>
    </xf>
    <xf numFmtId="4" fontId="25" fillId="52" borderId="64" applyNumberFormat="0" applyProtection="0">
      <alignment horizontal="left" vertical="center" indent="1"/>
    </xf>
    <xf numFmtId="4" fontId="25" fillId="41" borderId="64" applyNumberFormat="0" applyProtection="0">
      <alignment horizontal="right" vertical="center"/>
    </xf>
    <xf numFmtId="4" fontId="25" fillId="34" borderId="64" applyNumberFormat="0" applyProtection="0">
      <alignment horizontal="left" vertical="center" indent="1"/>
    </xf>
    <xf numFmtId="4" fontId="25" fillId="37" borderId="64" applyNumberFormat="0" applyProtection="0">
      <alignment horizontal="right" vertical="center"/>
    </xf>
    <xf numFmtId="4" fontId="25" fillId="42"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30"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vertical="center"/>
    </xf>
    <xf numFmtId="4" fontId="25" fillId="44" borderId="64" applyNumberFormat="0" applyProtection="0">
      <alignment horizontal="right" vertical="center"/>
    </xf>
    <xf numFmtId="4" fontId="25" fillId="43" borderId="64" applyNumberFormat="0" applyProtection="0">
      <alignment horizontal="right" vertical="center"/>
    </xf>
    <xf numFmtId="4" fontId="25" fillId="34" borderId="64" applyNumberFormat="0" applyProtection="0">
      <alignment vertical="center"/>
    </xf>
    <xf numFmtId="4" fontId="25" fillId="37" borderId="64" applyNumberFormat="0" applyProtection="0">
      <alignment horizontal="right" vertical="center"/>
    </xf>
    <xf numFmtId="4" fontId="25" fillId="38" borderId="64" applyNumberFormat="0" applyProtection="0">
      <alignment horizontal="right" vertical="center"/>
    </xf>
    <xf numFmtId="4" fontId="25" fillId="39" borderId="64" applyNumberFormat="0" applyProtection="0">
      <alignment horizontal="right" vertical="center"/>
    </xf>
    <xf numFmtId="4" fontId="25" fillId="40" borderId="64" applyNumberFormat="0" applyProtection="0">
      <alignment horizontal="right" vertical="center"/>
    </xf>
    <xf numFmtId="4" fontId="25" fillId="42" borderId="64" applyNumberFormat="0" applyProtection="0">
      <alignment horizontal="right" vertical="center"/>
    </xf>
    <xf numFmtId="4" fontId="25" fillId="44" borderId="64" applyNumberFormat="0" applyProtection="0">
      <alignment horizontal="right" vertical="center"/>
    </xf>
    <xf numFmtId="4" fontId="25" fillId="45" borderId="64" applyNumberFormat="0" applyProtection="0">
      <alignment horizontal="right" vertical="center"/>
    </xf>
    <xf numFmtId="4" fontId="26" fillId="46"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vertical="center"/>
    </xf>
    <xf numFmtId="4" fontId="27" fillId="52" borderId="64" applyNumberFormat="0" applyProtection="0">
      <alignment vertical="center"/>
    </xf>
    <xf numFmtId="4" fontId="25" fillId="52" borderId="64" applyNumberFormat="0" applyProtection="0">
      <alignment horizontal="left" vertical="center" indent="1"/>
    </xf>
    <xf numFmtId="4" fontId="25" fillId="47" borderId="64" applyNumberFormat="0" applyProtection="0">
      <alignment horizontal="right" vertical="center"/>
    </xf>
    <xf numFmtId="4" fontId="27"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30" fillId="47" borderId="64" applyNumberFormat="0" applyProtection="0">
      <alignment horizontal="right" vertical="center"/>
    </xf>
    <xf numFmtId="4" fontId="25" fillId="43" borderId="64" applyNumberFormat="0" applyProtection="0">
      <alignment horizontal="right" vertical="center"/>
    </xf>
    <xf numFmtId="0" fontId="18" fillId="36" borderId="64" applyNumberFormat="0" applyProtection="0">
      <alignment horizontal="left" vertical="center" indent="1"/>
    </xf>
    <xf numFmtId="4" fontId="30" fillId="47" borderId="64" applyNumberFormat="0" applyProtection="0">
      <alignment horizontal="right" vertical="center"/>
    </xf>
    <xf numFmtId="0" fontId="18" fillId="36" borderId="64" applyNumberFormat="0" applyProtection="0">
      <alignment horizontal="left" vertical="center" indent="1"/>
    </xf>
    <xf numFmtId="4" fontId="25"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horizontal="left" vertical="center" indent="1"/>
    </xf>
    <xf numFmtId="4" fontId="25" fillId="41" borderId="64" applyNumberFormat="0" applyProtection="0">
      <alignment horizontal="right" vertical="center"/>
    </xf>
    <xf numFmtId="4" fontId="25" fillId="47" borderId="66"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4" fontId="27" fillId="47" borderId="64" applyNumberFormat="0" applyProtection="0">
      <alignment horizontal="right" vertical="center"/>
    </xf>
    <xf numFmtId="4" fontId="25" fillId="43"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2" borderId="64" applyNumberFormat="0" applyProtection="0">
      <alignment horizontal="right" vertical="center"/>
    </xf>
    <xf numFmtId="0" fontId="18" fillId="36" borderId="64" applyNumberFormat="0" applyProtection="0">
      <alignment horizontal="left" vertical="center" indent="1"/>
    </xf>
    <xf numFmtId="4" fontId="25" fillId="45" borderId="64" applyNumberFormat="0" applyProtection="0">
      <alignment horizontal="right" vertical="center"/>
    </xf>
    <xf numFmtId="4" fontId="25" fillId="44" borderId="64" applyNumberFormat="0" applyProtection="0">
      <alignment horizontal="right" vertical="center"/>
    </xf>
    <xf numFmtId="0" fontId="18" fillId="36" borderId="64" applyNumberFormat="0" applyProtection="0">
      <alignment horizontal="left" vertical="center" indent="1"/>
    </xf>
    <xf numFmtId="4" fontId="26" fillId="46" borderId="64" applyNumberFormat="0" applyProtection="0">
      <alignment horizontal="left" vertical="center" indent="1"/>
    </xf>
    <xf numFmtId="4" fontId="27" fillId="34" borderId="64" applyNumberFormat="0" applyProtection="0">
      <alignment vertical="center"/>
    </xf>
    <xf numFmtId="0" fontId="18" fillId="36" borderId="64" applyNumberFormat="0" applyProtection="0">
      <alignment horizontal="left" vertical="center" indent="1"/>
    </xf>
    <xf numFmtId="4" fontId="25" fillId="41"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5" borderId="64" applyNumberFormat="0" applyProtection="0">
      <alignment horizontal="right" vertical="center"/>
    </xf>
    <xf numFmtId="0" fontId="18" fillId="49" borderId="64" applyNumberFormat="0" applyProtection="0">
      <alignment horizontal="left" vertical="center" indent="1"/>
    </xf>
    <xf numFmtId="4" fontId="30" fillId="47" borderId="64" applyNumberFormat="0" applyProtection="0">
      <alignment horizontal="right" vertical="center"/>
    </xf>
    <xf numFmtId="0" fontId="18" fillId="36" borderId="64" applyNumberFormat="0" applyProtection="0">
      <alignment horizontal="left" vertical="center" indent="1"/>
    </xf>
    <xf numFmtId="4" fontId="25" fillId="42" borderId="64" applyNumberFormat="0" applyProtection="0">
      <alignment horizontal="right" vertical="center"/>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0" fontId="18" fillId="50" borderId="64" applyNumberFormat="0" applyProtection="0">
      <alignment horizontal="left" vertical="center" indent="1"/>
    </xf>
    <xf numFmtId="4" fontId="26" fillId="35" borderId="65" applyNumberFormat="0" applyProtection="0">
      <alignment vertical="center"/>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51" borderId="64" applyNumberFormat="0" applyProtection="0">
      <alignment horizontal="left" vertical="center" indent="1"/>
    </xf>
    <xf numFmtId="0" fontId="18" fillId="50" borderId="64"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4" fontId="25" fillId="47" borderId="64" applyNumberFormat="0" applyProtection="0">
      <alignment horizontal="left" vertical="center" indent="1"/>
    </xf>
    <xf numFmtId="4" fontId="25" fillId="34"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4" fontId="26" fillId="35" borderId="65" applyNumberFormat="0" applyProtection="0">
      <alignment vertical="center"/>
    </xf>
    <xf numFmtId="0" fontId="18" fillId="50" borderId="64" applyNumberFormat="0" applyProtection="0">
      <alignment horizontal="left" vertical="center" indent="1"/>
    </xf>
    <xf numFmtId="4" fontId="25" fillId="47" borderId="66" applyNumberFormat="0" applyProtection="0">
      <alignment horizontal="left" vertical="center" indent="1"/>
    </xf>
    <xf numFmtId="4" fontId="25"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53" borderId="65" applyNumberFormat="0" applyProtection="0">
      <alignment horizontal="left" vertical="center"/>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7" fillId="34" borderId="64" applyNumberFormat="0" applyProtection="0">
      <alignment vertical="center"/>
    </xf>
    <xf numFmtId="0" fontId="18" fillId="36" borderId="64" applyNumberFormat="0" applyProtection="0">
      <alignment horizontal="left" vertical="center" indent="1"/>
    </xf>
    <xf numFmtId="4" fontId="25" fillId="53" borderId="65" applyNumberFormat="0" applyProtection="0">
      <alignment horizontal="left" vertical="center"/>
    </xf>
    <xf numFmtId="4" fontId="25" fillId="49" borderId="64" applyNumberFormat="0" applyProtection="0">
      <alignment horizontal="left" vertical="center" indent="1"/>
    </xf>
    <xf numFmtId="4" fontId="25" fillId="34"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4" fontId="26" fillId="46" borderId="64" applyNumberFormat="0" applyProtection="0">
      <alignment horizontal="left" vertical="center" indent="1"/>
    </xf>
    <xf numFmtId="4" fontId="25" fillId="53" borderId="65" applyNumberFormat="0" applyProtection="0">
      <alignment horizontal="left" vertical="center"/>
    </xf>
    <xf numFmtId="4" fontId="25" fillId="47"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4" fontId="25" fillId="49"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4" fontId="27" fillId="34" borderId="64" applyNumberFormat="0" applyProtection="0">
      <alignment vertical="center"/>
    </xf>
    <xf numFmtId="4" fontId="25" fillId="39" borderId="64" applyNumberFormat="0" applyProtection="0">
      <alignment horizontal="right" vertical="center"/>
    </xf>
    <xf numFmtId="0" fontId="18" fillId="51" borderId="64" applyNumberFormat="0" applyProtection="0">
      <alignment horizontal="left" vertical="center" indent="1"/>
    </xf>
    <xf numFmtId="0" fontId="18" fillId="50" borderId="64" applyNumberFormat="0" applyProtection="0">
      <alignment horizontal="left" vertical="center" indent="1"/>
    </xf>
    <xf numFmtId="4" fontId="25" fillId="34" borderId="64" applyNumberFormat="0" applyProtection="0">
      <alignment vertical="center"/>
    </xf>
    <xf numFmtId="4" fontId="25" fillId="34"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4" fontId="27" fillId="52" borderId="64" applyNumberFormat="0" applyProtection="0">
      <alignment vertical="center"/>
    </xf>
    <xf numFmtId="0" fontId="18" fillId="51" borderId="64" applyNumberFormat="0" applyProtection="0">
      <alignment horizontal="left" vertical="center" indent="1"/>
    </xf>
    <xf numFmtId="4" fontId="25" fillId="34"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4" fontId="25" fillId="37" borderId="64" applyNumberFormat="0" applyProtection="0">
      <alignment horizontal="right" vertical="center"/>
    </xf>
    <xf numFmtId="0" fontId="18" fillId="51" borderId="64" applyNumberFormat="0" applyProtection="0">
      <alignment horizontal="left" vertical="center" indent="1"/>
    </xf>
    <xf numFmtId="0" fontId="18" fillId="51" borderId="64" applyNumberFormat="0" applyProtection="0">
      <alignment horizontal="left" vertical="center" indent="1"/>
    </xf>
    <xf numFmtId="4" fontId="25" fillId="47"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4" fontId="25" fillId="34" borderId="30" applyNumberFormat="0" applyProtection="0">
      <alignment vertical="center"/>
    </xf>
    <xf numFmtId="4" fontId="26" fillId="35" borderId="65" applyNumberFormat="0" applyProtection="0">
      <alignment vertical="center"/>
    </xf>
    <xf numFmtId="4" fontId="26" fillId="35" borderId="65" applyNumberFormat="0" applyProtection="0">
      <alignment vertical="center"/>
    </xf>
    <xf numFmtId="4" fontId="27" fillId="34" borderId="30" applyNumberFormat="0" applyProtection="0">
      <alignment vertical="center"/>
    </xf>
    <xf numFmtId="4" fontId="25" fillId="34" borderId="30" applyNumberFormat="0" applyProtection="0">
      <alignment horizontal="left" vertical="center" indent="1"/>
    </xf>
    <xf numFmtId="4" fontId="25" fillId="34"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37" borderId="30" applyNumberFormat="0" applyProtection="0">
      <alignment horizontal="right" vertical="center"/>
    </xf>
    <xf numFmtId="4" fontId="25" fillId="38" borderId="30" applyNumberFormat="0" applyProtection="0">
      <alignment horizontal="right" vertical="center"/>
    </xf>
    <xf numFmtId="4" fontId="25" fillId="39" borderId="30" applyNumberFormat="0" applyProtection="0">
      <alignment horizontal="right" vertical="center"/>
    </xf>
    <xf numFmtId="4" fontId="25" fillId="40" borderId="30" applyNumberFormat="0" applyProtection="0">
      <alignment horizontal="right" vertical="center"/>
    </xf>
    <xf numFmtId="4" fontId="25" fillId="41" borderId="30" applyNumberFormat="0" applyProtection="0">
      <alignment horizontal="right" vertical="center"/>
    </xf>
    <xf numFmtId="4" fontId="25" fillId="42" borderId="30" applyNumberFormat="0" applyProtection="0">
      <alignment horizontal="right" vertical="center"/>
    </xf>
    <xf numFmtId="4" fontId="25" fillId="43" borderId="30" applyNumberFormat="0" applyProtection="0">
      <alignment horizontal="right" vertical="center"/>
    </xf>
    <xf numFmtId="4" fontId="25" fillId="44" borderId="30" applyNumberFormat="0" applyProtection="0">
      <alignment horizontal="right" vertical="center"/>
    </xf>
    <xf numFmtId="4" fontId="25" fillId="45" borderId="30" applyNumberFormat="0" applyProtection="0">
      <alignment horizontal="right" vertical="center"/>
    </xf>
    <xf numFmtId="4" fontId="26" fillId="46" borderId="30"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47" borderId="30" applyNumberFormat="0" applyProtection="0">
      <alignment horizontal="left" vertical="center" indent="1"/>
    </xf>
    <xf numFmtId="4" fontId="25" fillId="47" borderId="30" applyNumberFormat="0" applyProtection="0">
      <alignment horizontal="left" vertical="center" indent="1"/>
    </xf>
    <xf numFmtId="4" fontId="25" fillId="49" borderId="30" applyNumberFormat="0" applyProtection="0">
      <alignment horizontal="left" vertical="center" indent="1"/>
    </xf>
    <xf numFmtId="4" fontId="25" fillId="49" borderId="30" applyNumberFormat="0" applyProtection="0">
      <alignment horizontal="left" vertical="center" indent="1"/>
    </xf>
    <xf numFmtId="0" fontId="18" fillId="49" borderId="30" applyNumberFormat="0" applyProtection="0">
      <alignment horizontal="left" vertical="center" indent="1"/>
    </xf>
    <xf numFmtId="0" fontId="18" fillId="49" borderId="30" applyNumberFormat="0" applyProtection="0">
      <alignment horizontal="left" vertical="center" indent="1"/>
    </xf>
    <xf numFmtId="0" fontId="18" fillId="49" borderId="30" applyNumberFormat="0" applyProtection="0">
      <alignment horizontal="left" vertical="center" indent="1"/>
    </xf>
    <xf numFmtId="0" fontId="18" fillId="49" borderId="30" applyNumberFormat="0" applyProtection="0">
      <alignment horizontal="left" vertical="center" indent="1"/>
    </xf>
    <xf numFmtId="0" fontId="18" fillId="50" borderId="30" applyNumberFormat="0" applyProtection="0">
      <alignment horizontal="left" vertical="center" indent="1"/>
    </xf>
    <xf numFmtId="0" fontId="18" fillId="50" borderId="30" applyNumberFormat="0" applyProtection="0">
      <alignment horizontal="left" vertical="center" indent="1"/>
    </xf>
    <xf numFmtId="0" fontId="18" fillId="50" borderId="30" applyNumberFormat="0" applyProtection="0">
      <alignment horizontal="left" vertical="center" indent="1"/>
    </xf>
    <xf numFmtId="0" fontId="18" fillId="50" borderId="30" applyNumberFormat="0" applyProtection="0">
      <alignment horizontal="left" vertical="center" indent="1"/>
    </xf>
    <xf numFmtId="0" fontId="18" fillId="51" borderId="30" applyNumberFormat="0" applyProtection="0">
      <alignment horizontal="left" vertical="center" indent="1"/>
    </xf>
    <xf numFmtId="0" fontId="18" fillId="51" borderId="30" applyNumberFormat="0" applyProtection="0">
      <alignment horizontal="left" vertical="center" indent="1"/>
    </xf>
    <xf numFmtId="0" fontId="18" fillId="51" borderId="30" applyNumberFormat="0" applyProtection="0">
      <alignment horizontal="left" vertical="center" indent="1"/>
    </xf>
    <xf numFmtId="0" fontId="18" fillId="51"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52" borderId="30" applyNumberFormat="0" applyProtection="0">
      <alignment vertical="center"/>
    </xf>
    <xf numFmtId="4" fontId="27" fillId="52" borderId="30" applyNumberFormat="0" applyProtection="0">
      <alignment vertical="center"/>
    </xf>
    <xf numFmtId="4" fontId="25" fillId="52" borderId="30" applyNumberFormat="0" applyProtection="0">
      <alignment horizontal="left" vertical="center" indent="1"/>
    </xf>
    <xf numFmtId="4" fontId="25" fillId="52" borderId="30" applyNumberFormat="0" applyProtection="0">
      <alignment horizontal="left" vertical="center" indent="1"/>
    </xf>
    <xf numFmtId="4" fontId="25" fillId="47" borderId="30" applyNumberFormat="0" applyProtection="0">
      <alignment horizontal="right" vertical="center"/>
    </xf>
    <xf numFmtId="4" fontId="27" fillId="47" borderId="30" applyNumberFormat="0" applyProtection="0">
      <alignment horizontal="right" vertical="center"/>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53" borderId="65" applyNumberFormat="0" applyProtection="0">
      <alignment horizontal="left" vertical="center"/>
    </xf>
    <xf numFmtId="4" fontId="25" fillId="53" borderId="65" applyNumberFormat="0" applyProtection="0">
      <alignment horizontal="left" vertical="center"/>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30" fillId="47" borderId="30" applyNumberFormat="0" applyProtection="0">
      <alignment horizontal="right" vertical="center"/>
    </xf>
    <xf numFmtId="43" fontId="1" fillId="0" borderId="0" applyFont="0" applyFill="0" applyBorder="0" applyAlignment="0" applyProtection="0"/>
    <xf numFmtId="0" fontId="1" fillId="0" borderId="0"/>
    <xf numFmtId="4" fontId="25" fillId="34" borderId="72" applyNumberFormat="0" applyProtection="0">
      <alignment vertical="center"/>
    </xf>
    <xf numFmtId="4" fontId="25" fillId="34" borderId="72" applyNumberFormat="0" applyProtection="0">
      <alignment horizontal="left" vertical="center" indent="1"/>
    </xf>
    <xf numFmtId="4" fontId="27" fillId="34" borderId="72" applyNumberFormat="0" applyProtection="0">
      <alignmen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7" borderId="72" applyNumberFormat="0" applyProtection="0">
      <alignment horizontal="right" vertical="center"/>
    </xf>
    <xf numFmtId="0" fontId="18" fillId="36" borderId="72" applyNumberFormat="0" applyProtection="0">
      <alignment horizontal="left" vertical="center" indent="1"/>
    </xf>
    <xf numFmtId="4" fontId="25" fillId="41" borderId="72" applyNumberFormat="0" applyProtection="0">
      <alignment horizontal="right" vertical="center"/>
    </xf>
    <xf numFmtId="4" fontId="25" fillId="40" borderId="72" applyNumberFormat="0" applyProtection="0">
      <alignment horizontal="right" vertical="center"/>
    </xf>
    <xf numFmtId="4" fontId="25" fillId="34" borderId="64" applyNumberFormat="0" applyProtection="0">
      <alignment horizontal="left" vertical="center" indent="1"/>
    </xf>
    <xf numFmtId="4" fontId="25" fillId="44" borderId="72" applyNumberFormat="0" applyProtection="0">
      <alignment horizontal="right" vertical="center"/>
    </xf>
    <xf numFmtId="4" fontId="25" fillId="42" borderId="72" applyNumberFormat="0" applyProtection="0">
      <alignment horizontal="right" vertical="center"/>
    </xf>
    <xf numFmtId="4" fontId="25" fillId="39" borderId="72" applyNumberFormat="0" applyProtection="0">
      <alignment horizontal="right" vertical="center"/>
    </xf>
    <xf numFmtId="4" fontId="25" fillId="38"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4" borderId="72" applyNumberFormat="0" applyProtection="0">
      <alignment horizontal="left" vertical="center" indent="1"/>
    </xf>
    <xf numFmtId="4" fontId="26" fillId="35" borderId="73" applyNumberFormat="0" applyProtection="0">
      <alignment vertical="center"/>
    </xf>
    <xf numFmtId="4" fontId="26" fillId="35" borderId="73" applyNumberFormat="0" applyProtection="0">
      <alignment vertical="center"/>
    </xf>
    <xf numFmtId="4" fontId="26" fillId="35" borderId="70" applyNumberFormat="0" applyProtection="0">
      <alignment vertical="center"/>
    </xf>
    <xf numFmtId="4" fontId="26" fillId="35" borderId="70" applyNumberFormat="0" applyProtection="0">
      <alignment vertical="center"/>
    </xf>
    <xf numFmtId="4" fontId="27" fillId="34" borderId="69" applyNumberFormat="0" applyProtection="0">
      <alignment vertical="center"/>
    </xf>
    <xf numFmtId="4" fontId="25" fillId="34" borderId="69" applyNumberFormat="0" applyProtection="0">
      <alignment horizontal="left" vertical="center" indent="1"/>
    </xf>
    <xf numFmtId="4" fontId="25" fillId="34"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7" borderId="69" applyNumberFormat="0" applyProtection="0">
      <alignment horizontal="right" vertical="center"/>
    </xf>
    <xf numFmtId="4" fontId="25" fillId="38" borderId="69" applyNumberFormat="0" applyProtection="0">
      <alignment horizontal="right" vertical="center"/>
    </xf>
    <xf numFmtId="4" fontId="25" fillId="39" borderId="69" applyNumberFormat="0" applyProtection="0">
      <alignment horizontal="right" vertical="center"/>
    </xf>
    <xf numFmtId="4" fontId="25" fillId="40" borderId="69" applyNumberFormat="0" applyProtection="0">
      <alignment horizontal="right" vertical="center"/>
    </xf>
    <xf numFmtId="4" fontId="25" fillId="41" borderId="69" applyNumberFormat="0" applyProtection="0">
      <alignment horizontal="right" vertical="center"/>
    </xf>
    <xf numFmtId="4" fontId="25" fillId="42" borderId="69" applyNumberFormat="0" applyProtection="0">
      <alignment horizontal="right" vertical="center"/>
    </xf>
    <xf numFmtId="4" fontId="25" fillId="43" borderId="69" applyNumberFormat="0" applyProtection="0">
      <alignment horizontal="right" vertical="center"/>
    </xf>
    <xf numFmtId="4" fontId="25" fillId="34" borderId="69" applyNumberFormat="0" applyProtection="0">
      <alignment vertical="center"/>
    </xf>
    <xf numFmtId="4" fontId="25" fillId="44" borderId="69" applyNumberFormat="0" applyProtection="0">
      <alignment horizontal="right" vertical="center"/>
    </xf>
    <xf numFmtId="4" fontId="25" fillId="45" borderId="69" applyNumberFormat="0" applyProtection="0">
      <alignment horizontal="right" vertical="center"/>
    </xf>
    <xf numFmtId="4" fontId="26" fillId="46" borderId="69"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4" fontId="25" fillId="52" borderId="69" applyNumberFormat="0" applyProtection="0">
      <alignment vertical="center"/>
    </xf>
    <xf numFmtId="4" fontId="25" fillId="52" borderId="69" applyNumberFormat="0" applyProtection="0">
      <alignment horizontal="left" vertical="center" indent="1"/>
    </xf>
    <xf numFmtId="4" fontId="25"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30" fillId="47" borderId="69" applyNumberFormat="0" applyProtection="0">
      <alignment horizontal="right" vertical="center"/>
    </xf>
    <xf numFmtId="4" fontId="27" fillId="34" borderId="69" applyNumberFormat="0" applyProtection="0">
      <alignmen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7" borderId="69" applyNumberFormat="0" applyProtection="0">
      <alignment horizontal="right" vertical="center"/>
    </xf>
    <xf numFmtId="4" fontId="25" fillId="40" borderId="69" applyNumberFormat="0" applyProtection="0">
      <alignment horizontal="right" vertical="center"/>
    </xf>
    <xf numFmtId="4" fontId="25" fillId="41" borderId="69" applyNumberFormat="0" applyProtection="0">
      <alignment horizontal="right" vertical="center"/>
    </xf>
    <xf numFmtId="4" fontId="25" fillId="44" borderId="69" applyNumberFormat="0" applyProtection="0">
      <alignment horizontal="right" vertical="center"/>
    </xf>
    <xf numFmtId="4" fontId="25" fillId="45" borderId="69" applyNumberFormat="0" applyProtection="0">
      <alignment horizontal="right" vertical="center"/>
    </xf>
    <xf numFmtId="4" fontId="25" fillId="47" borderId="71" applyNumberFormat="0" applyProtection="0">
      <alignment horizontal="left" vertical="center" indent="1"/>
    </xf>
    <xf numFmtId="4" fontId="25" fillId="47" borderId="71" applyNumberFormat="0" applyProtection="0">
      <alignment horizontal="left" vertical="center" indent="1"/>
    </xf>
    <xf numFmtId="0" fontId="18" fillId="36" borderId="69" applyNumberFormat="0" applyProtection="0">
      <alignment horizontal="left" vertical="center" indent="1"/>
    </xf>
    <xf numFmtId="4" fontId="25" fillId="47" borderId="69" applyNumberFormat="0" applyProtection="0">
      <alignment horizontal="left" vertical="center" indent="1"/>
    </xf>
    <xf numFmtId="4" fontId="25"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4" borderId="64" applyNumberFormat="0" applyProtection="0">
      <alignment vertical="center"/>
    </xf>
    <xf numFmtId="4" fontId="25" fillId="47" borderId="71" applyNumberFormat="0" applyProtection="0">
      <alignment horizontal="left" vertical="center" indent="1"/>
    </xf>
    <xf numFmtId="4" fontId="27" fillId="34" borderId="64" applyNumberFormat="0" applyProtection="0">
      <alignment vertical="center"/>
    </xf>
    <xf numFmtId="4" fontId="25" fillId="34" borderId="64"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7" borderId="64" applyNumberFormat="0" applyProtection="0">
      <alignment horizontal="right" vertical="center"/>
    </xf>
    <xf numFmtId="4" fontId="25" fillId="38" borderId="64" applyNumberFormat="0" applyProtection="0">
      <alignment horizontal="right" vertical="center"/>
    </xf>
    <xf numFmtId="4" fontId="25" fillId="39" borderId="64" applyNumberFormat="0" applyProtection="0">
      <alignment horizontal="right" vertical="center"/>
    </xf>
    <xf numFmtId="4" fontId="25" fillId="40" borderId="64" applyNumberFormat="0" applyProtection="0">
      <alignment horizontal="right" vertical="center"/>
    </xf>
    <xf numFmtId="4" fontId="25" fillId="41" borderId="64" applyNumberFormat="0" applyProtection="0">
      <alignment horizontal="right" vertical="center"/>
    </xf>
    <xf numFmtId="4" fontId="25" fillId="42" borderId="64" applyNumberFormat="0" applyProtection="0">
      <alignment horizontal="right" vertical="center"/>
    </xf>
    <xf numFmtId="4" fontId="25" fillId="43" borderId="64" applyNumberFormat="0" applyProtection="0">
      <alignment horizontal="right" vertical="center"/>
    </xf>
    <xf numFmtId="4" fontId="25" fillId="44" borderId="64" applyNumberFormat="0" applyProtection="0">
      <alignment horizontal="right" vertical="center"/>
    </xf>
    <xf numFmtId="4" fontId="25" fillId="45" borderId="64" applyNumberFormat="0" applyProtection="0">
      <alignment horizontal="right" vertical="center"/>
    </xf>
    <xf numFmtId="4" fontId="26" fillId="46" borderId="64" applyNumberFormat="0" applyProtection="0">
      <alignment horizontal="left" vertical="center" indent="1"/>
    </xf>
    <xf numFmtId="0" fontId="18" fillId="36" borderId="69" applyNumberFormat="0" applyProtection="0">
      <alignment horizontal="left" vertical="center" indent="1"/>
    </xf>
    <xf numFmtId="4" fontId="25" fillId="34" borderId="69" applyNumberFormat="0" applyProtection="0">
      <alignment vertical="center"/>
    </xf>
    <xf numFmtId="4" fontId="25" fillId="34" borderId="69"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4" fontId="25" fillId="47" borderId="64" applyNumberFormat="0" applyProtection="0">
      <alignment horizontal="left" vertical="center" indent="1"/>
    </xf>
    <xf numFmtId="4" fontId="25" fillId="49" borderId="64" applyNumberFormat="0" applyProtection="0">
      <alignment horizontal="left" vertical="center" indent="1"/>
    </xf>
    <xf numFmtId="4" fontId="25" fillId="49"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vertical="center"/>
    </xf>
    <xf numFmtId="4" fontId="27" fillId="52" borderId="64" applyNumberFormat="0" applyProtection="0">
      <alignment vertical="center"/>
    </xf>
    <xf numFmtId="4" fontId="25" fillId="52" borderId="64" applyNumberFormat="0" applyProtection="0">
      <alignment horizontal="left" vertical="center" indent="1"/>
    </xf>
    <xf numFmtId="4" fontId="25" fillId="52" borderId="64" applyNumberFormat="0" applyProtection="0">
      <alignment horizontal="left" vertical="center" indent="1"/>
    </xf>
    <xf numFmtId="4" fontId="25" fillId="47" borderId="64" applyNumberFormat="0" applyProtection="0">
      <alignment horizontal="right" vertical="center"/>
    </xf>
    <xf numFmtId="4" fontId="27"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30"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right" vertical="center"/>
    </xf>
    <xf numFmtId="4" fontId="25" fillId="52" borderId="64" applyNumberFormat="0" applyProtection="0">
      <alignment horizontal="left" vertical="center" indent="1"/>
    </xf>
    <xf numFmtId="4" fontId="25" fillId="52" borderId="64" applyNumberFormat="0" applyProtection="0">
      <alignment vertical="center"/>
    </xf>
    <xf numFmtId="0" fontId="18" fillId="36"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4" fontId="25" fillId="49"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44" borderId="64" applyNumberFormat="0" applyProtection="0">
      <alignment horizontal="right" vertical="center"/>
    </xf>
    <xf numFmtId="4" fontId="25" fillId="45" borderId="64" applyNumberFormat="0" applyProtection="0">
      <alignment horizontal="right" vertical="center"/>
    </xf>
    <xf numFmtId="4" fontId="25" fillId="40" borderId="64" applyNumberFormat="0" applyProtection="0">
      <alignment horizontal="right" vertical="center"/>
    </xf>
    <xf numFmtId="4" fontId="25" fillId="41" borderId="64" applyNumberFormat="0" applyProtection="0">
      <alignment horizontal="right" vertical="center"/>
    </xf>
    <xf numFmtId="0" fontId="18" fillId="36" borderId="64" applyNumberFormat="0" applyProtection="0">
      <alignment horizontal="left" vertical="center" indent="1"/>
    </xf>
    <xf numFmtId="4" fontId="25" fillId="3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7" fillId="34" borderId="64" applyNumberFormat="0" applyProtection="0">
      <alignment vertical="center"/>
    </xf>
    <xf numFmtId="4" fontId="25" fillId="34"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7" fillId="47" borderId="64" applyNumberFormat="0" applyProtection="0">
      <alignment horizontal="right" vertical="center"/>
    </xf>
    <xf numFmtId="4" fontId="25" fillId="52" borderId="64" applyNumberFormat="0" applyProtection="0">
      <alignment horizontal="left" vertical="center" indent="1"/>
    </xf>
    <xf numFmtId="4" fontId="27" fillId="52"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50"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4" fontId="25" fillId="49" borderId="64" applyNumberFormat="0" applyProtection="0">
      <alignment horizontal="left" vertical="center" indent="1"/>
    </xf>
    <xf numFmtId="4" fontId="25" fillId="47"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30"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7" fillId="47" borderId="64" applyNumberFormat="0" applyProtection="0">
      <alignment horizontal="right" vertical="center"/>
    </xf>
    <xf numFmtId="4" fontId="25" fillId="52" borderId="64" applyNumberFormat="0" applyProtection="0">
      <alignment horizontal="left" vertical="center" indent="1"/>
    </xf>
    <xf numFmtId="4" fontId="27" fillId="52"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4" fontId="25" fillId="49" borderId="64" applyNumberFormat="0" applyProtection="0">
      <alignment horizontal="left" vertical="center" indent="1"/>
    </xf>
    <xf numFmtId="4" fontId="25" fillId="47"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6" fillId="46" borderId="64" applyNumberFormat="0" applyProtection="0">
      <alignment horizontal="left" vertical="center" indent="1"/>
    </xf>
    <xf numFmtId="4" fontId="25" fillId="43" borderId="64" applyNumberFormat="0" applyProtection="0">
      <alignment horizontal="right" vertical="center"/>
    </xf>
    <xf numFmtId="4" fontId="25" fillId="42" borderId="64" applyNumberFormat="0" applyProtection="0">
      <alignment horizontal="right" vertical="center"/>
    </xf>
    <xf numFmtId="4" fontId="25" fillId="39" borderId="64" applyNumberFormat="0" applyProtection="0">
      <alignment horizontal="right" vertical="center"/>
    </xf>
    <xf numFmtId="4" fontId="25" fillId="38"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4" fontId="26" fillId="35" borderId="65" applyNumberFormat="0" applyProtection="0">
      <alignment vertical="center"/>
    </xf>
    <xf numFmtId="4" fontId="26" fillId="35" borderId="65" applyNumberFormat="0" applyProtection="0">
      <alignment vertical="center"/>
    </xf>
    <xf numFmtId="4" fontId="25" fillId="34" borderId="64" applyNumberFormat="0" applyProtection="0">
      <alignment vertical="center"/>
    </xf>
    <xf numFmtId="4" fontId="30"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right" vertical="center"/>
    </xf>
    <xf numFmtId="4" fontId="25" fillId="52" borderId="64" applyNumberFormat="0" applyProtection="0">
      <alignment horizontal="left" vertical="center" indent="1"/>
    </xf>
    <xf numFmtId="4" fontId="25" fillId="52"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51"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4" fontId="25" fillId="49" borderId="64" applyNumberFormat="0" applyProtection="0">
      <alignment horizontal="left" vertical="center" indent="1"/>
    </xf>
    <xf numFmtId="4" fontId="25" fillId="47"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6" fillId="46" borderId="64" applyNumberFormat="0" applyProtection="0">
      <alignment horizontal="left" vertical="center" indent="1"/>
    </xf>
    <xf numFmtId="4" fontId="25" fillId="45" borderId="64" applyNumberFormat="0" applyProtection="0">
      <alignment horizontal="right" vertical="center"/>
    </xf>
    <xf numFmtId="4" fontId="25" fillId="44" borderId="64" applyNumberFormat="0" applyProtection="0">
      <alignment horizontal="right" vertical="center"/>
    </xf>
    <xf numFmtId="4" fontId="25" fillId="34" borderId="64" applyNumberFormat="0" applyProtection="0">
      <alignment vertical="center"/>
    </xf>
    <xf numFmtId="4" fontId="27" fillId="47" borderId="69" applyNumberFormat="0" applyProtection="0">
      <alignment horizontal="right" vertical="center"/>
    </xf>
    <xf numFmtId="4" fontId="26" fillId="35" borderId="65" applyNumberFormat="0" applyProtection="0">
      <alignment vertical="center"/>
    </xf>
    <xf numFmtId="0" fontId="18" fillId="36" borderId="69" applyNumberFormat="0" applyProtection="0">
      <alignment horizontal="left" vertical="center" indent="1"/>
    </xf>
    <xf numFmtId="4" fontId="25" fillId="52" borderId="69" applyNumberFormat="0" applyProtection="0">
      <alignment horizontal="left" vertical="center" indent="1"/>
    </xf>
    <xf numFmtId="0" fontId="18" fillId="49" borderId="69" applyNumberFormat="0" applyProtection="0">
      <alignment horizontal="left" vertical="center" indent="1"/>
    </xf>
    <xf numFmtId="4" fontId="25" fillId="47" borderId="69" applyNumberFormat="0" applyProtection="0">
      <alignment horizontal="left" vertical="center" indent="1"/>
    </xf>
    <xf numFmtId="0" fontId="18" fillId="36" borderId="69" applyNumberFormat="0" applyProtection="0">
      <alignment horizontal="left" vertical="center" indent="1"/>
    </xf>
    <xf numFmtId="4" fontId="25" fillId="43" borderId="64" applyNumberFormat="0" applyProtection="0">
      <alignment horizontal="right" vertical="center"/>
    </xf>
    <xf numFmtId="4" fontId="27" fillId="34" borderId="64" applyNumberFormat="0" applyProtection="0">
      <alignment vertical="center"/>
    </xf>
    <xf numFmtId="4" fontId="26" fillId="35" borderId="65" applyNumberFormat="0" applyProtection="0">
      <alignment vertical="center"/>
    </xf>
    <xf numFmtId="0" fontId="18" fillId="51" borderId="69" applyNumberFormat="0" applyProtection="0">
      <alignment horizontal="left" vertical="center" indent="1"/>
    </xf>
    <xf numFmtId="0" fontId="18" fillId="50" borderId="69" applyNumberFormat="0" applyProtection="0">
      <alignment horizontal="left" vertical="center" indent="1"/>
    </xf>
    <xf numFmtId="4" fontId="25" fillId="49" borderId="69"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7" borderId="64" applyNumberFormat="0" applyProtection="0">
      <alignment horizontal="right" vertical="center"/>
    </xf>
    <xf numFmtId="4" fontId="25" fillId="38" borderId="64" applyNumberFormat="0" applyProtection="0">
      <alignment horizontal="right" vertical="center"/>
    </xf>
    <xf numFmtId="4" fontId="25" fillId="39" borderId="64" applyNumberFormat="0" applyProtection="0">
      <alignment horizontal="right" vertical="center"/>
    </xf>
    <xf numFmtId="4" fontId="25" fillId="42" borderId="64" applyNumberFormat="0" applyProtection="0">
      <alignment horizontal="right" vertical="center"/>
    </xf>
    <xf numFmtId="4" fontId="25" fillId="43" borderId="64" applyNumberFormat="0" applyProtection="0">
      <alignment horizontal="right" vertical="center"/>
    </xf>
    <xf numFmtId="4" fontId="26" fillId="35" borderId="65" applyNumberFormat="0" applyProtection="0">
      <alignment vertical="center"/>
    </xf>
    <xf numFmtId="4" fontId="25" fillId="42" borderId="64" applyNumberFormat="0" applyProtection="0">
      <alignment horizontal="right" vertical="center"/>
    </xf>
    <xf numFmtId="4" fontId="25" fillId="41" borderId="64" applyNumberFormat="0" applyProtection="0">
      <alignment horizontal="right" vertical="center"/>
    </xf>
    <xf numFmtId="4" fontId="25" fillId="40" borderId="64" applyNumberFormat="0" applyProtection="0">
      <alignment horizontal="right" vertical="center"/>
    </xf>
    <xf numFmtId="4" fontId="25" fillId="39" borderId="64" applyNumberFormat="0" applyProtection="0">
      <alignment horizontal="right" vertical="center"/>
    </xf>
    <xf numFmtId="4" fontId="25" fillId="38" borderId="64" applyNumberFormat="0" applyProtection="0">
      <alignment horizontal="right" vertical="center"/>
    </xf>
    <xf numFmtId="4" fontId="25" fillId="3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4" fontId="27" fillId="52" borderId="69" applyNumberFormat="0" applyProtection="0">
      <alignment vertical="center"/>
    </xf>
    <xf numFmtId="0" fontId="18" fillId="36"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4" fontId="27" fillId="34" borderId="64" applyNumberFormat="0" applyProtection="0">
      <alignment vertical="center"/>
    </xf>
    <xf numFmtId="4" fontId="25" fillId="34" borderId="64" applyNumberFormat="0" applyProtection="0">
      <alignment horizontal="left" vertical="center" indent="1"/>
    </xf>
    <xf numFmtId="4" fontId="25" fillId="34" borderId="64" applyNumberFormat="0" applyProtection="0">
      <alignment vertical="center"/>
    </xf>
    <xf numFmtId="4" fontId="26" fillId="46"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1" borderId="64" applyNumberFormat="0" applyProtection="0">
      <alignment horizontal="right" vertical="center"/>
    </xf>
    <xf numFmtId="0" fontId="18" fillId="50" borderId="64" applyNumberFormat="0" applyProtection="0">
      <alignment horizontal="left" vertical="center" indent="1"/>
    </xf>
    <xf numFmtId="4" fontId="25" fillId="47" borderId="66" applyNumberFormat="0" applyProtection="0">
      <alignment horizontal="left" vertical="center" indent="1"/>
    </xf>
    <xf numFmtId="4" fontId="25" fillId="47" borderId="64" applyNumberFormat="0" applyProtection="0">
      <alignment horizontal="left" vertical="center" indent="1"/>
    </xf>
    <xf numFmtId="0" fontId="18" fillId="49" borderId="64" applyNumberFormat="0" applyProtection="0">
      <alignment horizontal="left" vertical="center" indent="1"/>
    </xf>
    <xf numFmtId="4" fontId="25" fillId="47" borderId="64" applyNumberFormat="0" applyProtection="0">
      <alignment horizontal="right" vertical="center"/>
    </xf>
    <xf numFmtId="0" fontId="18" fillId="36" borderId="69"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25" fillId="47" borderId="66"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4" fontId="25" fillId="40" borderId="64" applyNumberFormat="0" applyProtection="0">
      <alignment horizontal="right" vertical="center"/>
    </xf>
    <xf numFmtId="4" fontId="25" fillId="44" borderId="64" applyNumberFormat="0" applyProtection="0">
      <alignment horizontal="right" vertical="center"/>
    </xf>
    <xf numFmtId="4" fontId="25" fillId="45" borderId="64" applyNumberFormat="0" applyProtection="0">
      <alignment horizontal="right" vertical="center"/>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vertical="center"/>
    </xf>
    <xf numFmtId="4" fontId="25" fillId="47" borderId="69" applyNumberFormat="0" applyProtection="0">
      <alignment horizontal="left" vertical="center" indent="1"/>
    </xf>
    <xf numFmtId="0" fontId="18" fillId="36" borderId="64" applyNumberFormat="0" applyProtection="0">
      <alignment horizontal="left" vertical="center" indent="1"/>
    </xf>
    <xf numFmtId="0" fontId="18" fillId="49" borderId="69" applyNumberFormat="0" applyProtection="0">
      <alignment horizontal="left" vertical="center" indent="1"/>
    </xf>
    <xf numFmtId="0" fontId="18" fillId="36" borderId="69"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30" fillId="47" borderId="64" applyNumberFormat="0" applyProtection="0">
      <alignment horizontal="right" vertical="center"/>
    </xf>
    <xf numFmtId="4" fontId="25" fillId="34" borderId="64" applyNumberFormat="0" applyProtection="0">
      <alignment vertical="center"/>
    </xf>
    <xf numFmtId="0" fontId="18" fillId="36" borderId="69" applyNumberFormat="0" applyProtection="0">
      <alignment horizontal="left" vertical="center" indent="1"/>
    </xf>
    <xf numFmtId="4" fontId="25" fillId="34" borderId="72"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8" borderId="64" applyNumberFormat="0" applyProtection="0">
      <alignment horizontal="right" vertical="center"/>
    </xf>
    <xf numFmtId="4" fontId="25" fillId="39" borderId="64" applyNumberFormat="0" applyProtection="0">
      <alignment horizontal="right" vertical="center"/>
    </xf>
    <xf numFmtId="4" fontId="25" fillId="42" borderId="64" applyNumberFormat="0" applyProtection="0">
      <alignment horizontal="right" vertical="center"/>
    </xf>
    <xf numFmtId="4" fontId="25" fillId="43" borderId="64" applyNumberFormat="0" applyProtection="0">
      <alignment horizontal="right" vertical="center"/>
    </xf>
    <xf numFmtId="4" fontId="26" fillId="46" borderId="64" applyNumberFormat="0" applyProtection="0">
      <alignment horizontal="left" vertical="center" indent="1"/>
    </xf>
    <xf numFmtId="0" fontId="18" fillId="36" borderId="69" applyNumberFormat="0" applyProtection="0">
      <alignment horizontal="left" vertical="center" indent="1"/>
    </xf>
    <xf numFmtId="4" fontId="25" fillId="34" borderId="69"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4" fontId="25" fillId="49"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7" fillId="52" borderId="64" applyNumberFormat="0" applyProtection="0">
      <alignment vertical="center"/>
    </xf>
    <xf numFmtId="4" fontId="25" fillId="52" borderId="64" applyNumberFormat="0" applyProtection="0">
      <alignment horizontal="left" vertical="center" indent="1"/>
    </xf>
    <xf numFmtId="4" fontId="27"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30" fillId="47" borderId="64" applyNumberFormat="0" applyProtection="0">
      <alignment horizontal="right" vertical="center"/>
    </xf>
    <xf numFmtId="4" fontId="25" fillId="47" borderId="66"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4" fontId="25" fillId="49" borderId="64" applyNumberFormat="0" applyProtection="0">
      <alignment horizontal="left" vertical="center" indent="1"/>
    </xf>
    <xf numFmtId="0" fontId="18" fillId="51" borderId="64" applyNumberFormat="0" applyProtection="0">
      <alignment horizontal="left" vertical="center" indent="1"/>
    </xf>
    <xf numFmtId="0" fontId="18" fillId="50"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7" fillId="52" borderId="64" applyNumberFormat="0" applyProtection="0">
      <alignment vertical="center"/>
    </xf>
    <xf numFmtId="4" fontId="25" fillId="52" borderId="64" applyNumberFormat="0" applyProtection="0">
      <alignment horizontal="left" vertical="center" indent="1"/>
    </xf>
    <xf numFmtId="4" fontId="27"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4" fontId="27" fillId="34"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7" borderId="64" applyNumberFormat="0" applyProtection="0">
      <alignment horizontal="right" vertical="center"/>
    </xf>
    <xf numFmtId="0" fontId="18" fillId="36" borderId="64" applyNumberFormat="0" applyProtection="0">
      <alignment horizontal="left" vertical="center" indent="1"/>
    </xf>
    <xf numFmtId="4" fontId="25" fillId="41" borderId="64" applyNumberFormat="0" applyProtection="0">
      <alignment horizontal="right" vertical="center"/>
    </xf>
    <xf numFmtId="4" fontId="25" fillId="40" borderId="64" applyNumberFormat="0" applyProtection="0">
      <alignment horizontal="right" vertical="center"/>
    </xf>
    <xf numFmtId="4" fontId="25" fillId="45" borderId="64" applyNumberFormat="0" applyProtection="0">
      <alignment horizontal="right" vertical="center"/>
    </xf>
    <xf numFmtId="4" fontId="25" fillId="44" borderId="64" applyNumberFormat="0" applyProtection="0">
      <alignment horizontal="right" vertical="center"/>
    </xf>
    <xf numFmtId="4" fontId="26" fillId="35" borderId="70" applyNumberFormat="0" applyProtection="0">
      <alignment vertical="center"/>
    </xf>
    <xf numFmtId="4" fontId="25" fillId="47" borderId="64"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4" fontId="25" fillId="49" borderId="64" applyNumberFormat="0" applyProtection="0">
      <alignment horizontal="left" vertical="center" indent="1"/>
    </xf>
    <xf numFmtId="0" fontId="18" fillId="50" borderId="64" applyNumberFormat="0" applyProtection="0">
      <alignment horizontal="left" vertical="center" indent="1"/>
    </xf>
    <xf numFmtId="0" fontId="18" fillId="49" borderId="64" applyNumberFormat="0" applyProtection="0">
      <alignment horizontal="left" vertical="center" indent="1"/>
    </xf>
    <xf numFmtId="0" fontId="18" fillId="51" borderId="64"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vertical="center"/>
    </xf>
    <xf numFmtId="4" fontId="25" fillId="52" borderId="64" applyNumberFormat="0" applyProtection="0">
      <alignment horizontal="left" vertical="center" indent="1"/>
    </xf>
    <xf numFmtId="4" fontId="25"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6" fillId="35" borderId="70" applyNumberFormat="0" applyProtection="0">
      <alignment vertical="center"/>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39" borderId="69" applyNumberFormat="0" applyProtection="0">
      <alignment horizontal="right" vertical="center"/>
    </xf>
    <xf numFmtId="4" fontId="25" fillId="38" borderId="69" applyNumberFormat="0" applyProtection="0">
      <alignment horizontal="right" vertical="center"/>
    </xf>
    <xf numFmtId="4" fontId="25" fillId="43" borderId="69" applyNumberFormat="0" applyProtection="0">
      <alignment horizontal="right" vertical="center"/>
    </xf>
    <xf numFmtId="4" fontId="25" fillId="42" borderId="69" applyNumberFormat="0" applyProtection="0">
      <alignment horizontal="right" vertical="center"/>
    </xf>
    <xf numFmtId="4" fontId="25" fillId="47" borderId="71" applyNumberFormat="0" applyProtection="0">
      <alignment horizontal="left" vertical="center" indent="1"/>
    </xf>
    <xf numFmtId="4" fontId="26" fillId="46" borderId="69" applyNumberFormat="0" applyProtection="0">
      <alignment horizontal="left" vertical="center" indent="1"/>
    </xf>
    <xf numFmtId="0" fontId="18" fillId="36" borderId="69" applyNumberFormat="0" applyProtection="0">
      <alignment horizontal="left" vertical="center" indent="1"/>
    </xf>
    <xf numFmtId="4" fontId="25" fillId="47" borderId="71" applyNumberFormat="0" applyProtection="0">
      <alignment horizontal="left" vertical="center" indent="1"/>
    </xf>
    <xf numFmtId="4" fontId="25" fillId="49" borderId="69" applyNumberFormat="0" applyProtection="0">
      <alignment horizontal="left" vertical="center" indent="1"/>
    </xf>
    <xf numFmtId="4" fontId="25" fillId="47"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65" applyNumberFormat="0" applyProtection="0">
      <alignment horizontal="left" vertical="center"/>
    </xf>
    <xf numFmtId="4" fontId="25" fillId="34" borderId="64" applyNumberFormat="0" applyProtection="0">
      <alignment vertical="center"/>
    </xf>
    <xf numFmtId="4" fontId="26" fillId="35" borderId="65" applyNumberFormat="0" applyProtection="0">
      <alignment vertical="center"/>
    </xf>
    <xf numFmtId="4" fontId="26" fillId="35" borderId="65" applyNumberFormat="0" applyProtection="0">
      <alignment vertical="center"/>
    </xf>
    <xf numFmtId="4" fontId="27" fillId="34" borderId="64" applyNumberFormat="0" applyProtection="0">
      <alignment vertical="center"/>
    </xf>
    <xf numFmtId="4" fontId="25" fillId="34" borderId="64"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7" borderId="64" applyNumberFormat="0" applyProtection="0">
      <alignment horizontal="right" vertical="center"/>
    </xf>
    <xf numFmtId="4" fontId="25" fillId="38" borderId="64" applyNumberFormat="0" applyProtection="0">
      <alignment horizontal="right" vertical="center"/>
    </xf>
    <xf numFmtId="4" fontId="25" fillId="39" borderId="64" applyNumberFormat="0" applyProtection="0">
      <alignment horizontal="right" vertical="center"/>
    </xf>
    <xf numFmtId="4" fontId="25" fillId="40" borderId="64" applyNumberFormat="0" applyProtection="0">
      <alignment horizontal="right" vertical="center"/>
    </xf>
    <xf numFmtId="4" fontId="25" fillId="41" borderId="64" applyNumberFormat="0" applyProtection="0">
      <alignment horizontal="right" vertical="center"/>
    </xf>
    <xf numFmtId="4" fontId="25" fillId="42" borderId="64" applyNumberFormat="0" applyProtection="0">
      <alignment horizontal="right" vertical="center"/>
    </xf>
    <xf numFmtId="4" fontId="25" fillId="43" borderId="64" applyNumberFormat="0" applyProtection="0">
      <alignment horizontal="right" vertical="center"/>
    </xf>
    <xf numFmtId="4" fontId="25" fillId="44" borderId="64" applyNumberFormat="0" applyProtection="0">
      <alignment horizontal="right" vertical="center"/>
    </xf>
    <xf numFmtId="4" fontId="25" fillId="45" borderId="64" applyNumberFormat="0" applyProtection="0">
      <alignment horizontal="right" vertical="center"/>
    </xf>
    <xf numFmtId="4" fontId="26" fillId="46" borderId="64"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4" fontId="25" fillId="47" borderId="64" applyNumberFormat="0" applyProtection="0">
      <alignment horizontal="left" vertical="center" indent="1"/>
    </xf>
    <xf numFmtId="4" fontId="25" fillId="49" borderId="64" applyNumberFormat="0" applyProtection="0">
      <alignment horizontal="left" vertical="center" indent="1"/>
    </xf>
    <xf numFmtId="4" fontId="25" fillId="49"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vertical="center"/>
    </xf>
    <xf numFmtId="4" fontId="27" fillId="52" borderId="64" applyNumberFormat="0" applyProtection="0">
      <alignment vertical="center"/>
    </xf>
    <xf numFmtId="4" fontId="25" fillId="52" borderId="64" applyNumberFormat="0" applyProtection="0">
      <alignment horizontal="left" vertical="center" indent="1"/>
    </xf>
    <xf numFmtId="4" fontId="25" fillId="52" borderId="64" applyNumberFormat="0" applyProtection="0">
      <alignment horizontal="left" vertical="center" indent="1"/>
    </xf>
    <xf numFmtId="4" fontId="25" fillId="47" borderId="64" applyNumberFormat="0" applyProtection="0">
      <alignment horizontal="right" vertical="center"/>
    </xf>
    <xf numFmtId="4" fontId="27"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30" fillId="47" borderId="64" applyNumberFormat="0" applyProtection="0">
      <alignment horizontal="right" vertical="center"/>
    </xf>
    <xf numFmtId="4" fontId="25" fillId="43" borderId="72" applyNumberFormat="0" applyProtection="0">
      <alignment horizontal="right" vertical="center"/>
    </xf>
    <xf numFmtId="4" fontId="25" fillId="34" borderId="69" applyNumberFormat="0" applyProtection="0">
      <alignment horizontal="left" vertical="center" indent="1"/>
    </xf>
    <xf numFmtId="4" fontId="25" fillId="52" borderId="69" applyNumberFormat="0" applyProtection="0">
      <alignment vertical="center"/>
    </xf>
    <xf numFmtId="4" fontId="27" fillId="52" borderId="69" applyNumberFormat="0" applyProtection="0">
      <alignment vertical="center"/>
    </xf>
    <xf numFmtId="4" fontId="25" fillId="52" borderId="69" applyNumberFormat="0" applyProtection="0">
      <alignment horizontal="left" vertical="center" indent="1"/>
    </xf>
    <xf numFmtId="4" fontId="25" fillId="52" borderId="69" applyNumberFormat="0" applyProtection="0">
      <alignment horizontal="left" vertical="center" indent="1"/>
    </xf>
    <xf numFmtId="4" fontId="25" fillId="47" borderId="69" applyNumberFormat="0" applyProtection="0">
      <alignment horizontal="right" vertical="center"/>
    </xf>
    <xf numFmtId="4" fontId="27"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30"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47" borderId="69" applyNumberFormat="0" applyProtection="0">
      <alignment horizontal="right" vertical="center"/>
    </xf>
    <xf numFmtId="4" fontId="25" fillId="52" borderId="69" applyNumberFormat="0" applyProtection="0">
      <alignment horizontal="left" vertical="center" indent="1"/>
    </xf>
    <xf numFmtId="4" fontId="25" fillId="52" borderId="69" applyNumberFormat="0" applyProtection="0">
      <alignment vertical="center"/>
    </xf>
    <xf numFmtId="0" fontId="18" fillId="36"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4" fontId="25" fillId="49" borderId="69" applyNumberFormat="0" applyProtection="0">
      <alignment horizontal="left" vertical="center" indent="1"/>
    </xf>
    <xf numFmtId="0" fontId="18" fillId="49" borderId="69" applyNumberFormat="0" applyProtection="0">
      <alignment horizontal="left" vertical="center" indent="1"/>
    </xf>
    <xf numFmtId="0" fontId="18" fillId="36" borderId="69" applyNumberFormat="0" applyProtection="0">
      <alignment horizontal="left" vertical="center" indent="1"/>
    </xf>
    <xf numFmtId="4" fontId="25" fillId="47" borderId="69"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4" borderId="69" applyNumberFormat="0" applyProtection="0">
      <alignment horizontal="right" vertical="center"/>
    </xf>
    <xf numFmtId="4" fontId="25" fillId="45" borderId="69" applyNumberFormat="0" applyProtection="0">
      <alignment horizontal="right" vertical="center"/>
    </xf>
    <xf numFmtId="4" fontId="25" fillId="40" borderId="69" applyNumberFormat="0" applyProtection="0">
      <alignment horizontal="right" vertical="center"/>
    </xf>
    <xf numFmtId="4" fontId="25" fillId="41" borderId="69" applyNumberFormat="0" applyProtection="0">
      <alignment horizontal="right" vertical="center"/>
    </xf>
    <xf numFmtId="0" fontId="18" fillId="36" borderId="69" applyNumberFormat="0" applyProtection="0">
      <alignment horizontal="left" vertical="center" indent="1"/>
    </xf>
    <xf numFmtId="4" fontId="25" fillId="3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7" fillId="34" borderId="69" applyNumberFormat="0" applyProtection="0">
      <alignment vertical="center"/>
    </xf>
    <xf numFmtId="4" fontId="25" fillId="34"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7" fillId="47" borderId="69" applyNumberFormat="0" applyProtection="0">
      <alignment horizontal="right" vertical="center"/>
    </xf>
    <xf numFmtId="4" fontId="25" fillId="52" borderId="69" applyNumberFormat="0" applyProtection="0">
      <alignment horizontal="left" vertical="center" indent="1"/>
    </xf>
    <xf numFmtId="4" fontId="27" fillId="52" borderId="69" applyNumberFormat="0" applyProtection="0">
      <alignmen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50"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4" fontId="25" fillId="49" borderId="69" applyNumberFormat="0" applyProtection="0">
      <alignment horizontal="left" vertical="center" indent="1"/>
    </xf>
    <xf numFmtId="4" fontId="25" fillId="47" borderId="69" applyNumberFormat="0" applyProtection="0">
      <alignment horizontal="left" vertical="center" indent="1"/>
    </xf>
    <xf numFmtId="0" fontId="18" fillId="36" borderId="69" applyNumberFormat="0" applyProtection="0">
      <alignment horizontal="left" vertical="center" indent="1"/>
    </xf>
    <xf numFmtId="4" fontId="25" fillId="47" borderId="71"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30"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7" fillId="47" borderId="69" applyNumberFormat="0" applyProtection="0">
      <alignment horizontal="right" vertical="center"/>
    </xf>
    <xf numFmtId="4" fontId="25" fillId="52" borderId="69" applyNumberFormat="0" applyProtection="0">
      <alignment horizontal="left" vertical="center" indent="1"/>
    </xf>
    <xf numFmtId="4" fontId="27" fillId="52" borderId="69" applyNumberFormat="0" applyProtection="0">
      <alignmen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4" fontId="25" fillId="49" borderId="69" applyNumberFormat="0" applyProtection="0">
      <alignment horizontal="left" vertical="center" indent="1"/>
    </xf>
    <xf numFmtId="4" fontId="25" fillId="47" borderId="69" applyNumberFormat="0" applyProtection="0">
      <alignment horizontal="left" vertical="center" indent="1"/>
    </xf>
    <xf numFmtId="0" fontId="18" fillId="36" borderId="69"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6" fillId="46" borderId="69" applyNumberFormat="0" applyProtection="0">
      <alignment horizontal="left" vertical="center" indent="1"/>
    </xf>
    <xf numFmtId="4" fontId="25" fillId="43" borderId="69" applyNumberFormat="0" applyProtection="0">
      <alignment horizontal="right" vertical="center"/>
    </xf>
    <xf numFmtId="4" fontId="25" fillId="42" borderId="69" applyNumberFormat="0" applyProtection="0">
      <alignment horizontal="right" vertical="center"/>
    </xf>
    <xf numFmtId="4" fontId="25" fillId="39" borderId="69" applyNumberFormat="0" applyProtection="0">
      <alignment horizontal="right" vertical="center"/>
    </xf>
    <xf numFmtId="4" fontId="25" fillId="38"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4" borderId="69" applyNumberFormat="0" applyProtection="0">
      <alignment horizontal="left" vertical="center" indent="1"/>
    </xf>
    <xf numFmtId="4" fontId="26" fillId="35" borderId="70" applyNumberFormat="0" applyProtection="0">
      <alignment vertical="center"/>
    </xf>
    <xf numFmtId="4" fontId="26" fillId="35" borderId="70" applyNumberFormat="0" applyProtection="0">
      <alignment vertical="center"/>
    </xf>
    <xf numFmtId="4" fontId="25" fillId="34" borderId="69" applyNumberFormat="0" applyProtection="0">
      <alignment vertical="center"/>
    </xf>
    <xf numFmtId="4" fontId="30"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47" borderId="69" applyNumberFormat="0" applyProtection="0">
      <alignment horizontal="right" vertical="center"/>
    </xf>
    <xf numFmtId="4" fontId="25" fillId="52" borderId="69" applyNumberFormat="0" applyProtection="0">
      <alignment horizontal="left" vertical="center" indent="1"/>
    </xf>
    <xf numFmtId="4" fontId="25" fillId="52" borderId="69" applyNumberFormat="0" applyProtection="0">
      <alignmen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51"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4" fontId="25" fillId="49" borderId="69" applyNumberFormat="0" applyProtection="0">
      <alignment horizontal="left" vertical="center" indent="1"/>
    </xf>
    <xf numFmtId="4" fontId="25" fillId="47" borderId="69" applyNumberFormat="0" applyProtection="0">
      <alignment horizontal="left" vertical="center" indent="1"/>
    </xf>
    <xf numFmtId="0" fontId="18" fillId="36" borderId="69"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6" fillId="46" borderId="69" applyNumberFormat="0" applyProtection="0">
      <alignment horizontal="left" vertical="center" indent="1"/>
    </xf>
    <xf numFmtId="4" fontId="25" fillId="45" borderId="69" applyNumberFormat="0" applyProtection="0">
      <alignment horizontal="right" vertical="center"/>
    </xf>
    <xf numFmtId="4" fontId="25" fillId="44" borderId="69" applyNumberFormat="0" applyProtection="0">
      <alignment horizontal="right" vertical="center"/>
    </xf>
    <xf numFmtId="4" fontId="25" fillId="34" borderId="69" applyNumberFormat="0" applyProtection="0">
      <alignment vertical="center"/>
    </xf>
    <xf numFmtId="4" fontId="25" fillId="39" borderId="69" applyNumberFormat="0" applyProtection="0">
      <alignment horizontal="right" vertical="center"/>
    </xf>
    <xf numFmtId="4" fontId="26" fillId="35" borderId="70" applyNumberFormat="0" applyProtection="0">
      <alignment vertical="center"/>
    </xf>
    <xf numFmtId="4" fontId="25" fillId="45" borderId="69" applyNumberFormat="0" applyProtection="0">
      <alignment horizontal="right" vertical="center"/>
    </xf>
    <xf numFmtId="4" fontId="25" fillId="38" borderId="69" applyNumberFormat="0" applyProtection="0">
      <alignment horizontal="right" vertical="center"/>
    </xf>
    <xf numFmtId="4" fontId="25" fillId="34" borderId="69" applyNumberFormat="0" applyProtection="0">
      <alignment horizontal="left" vertical="center" indent="1"/>
    </xf>
    <xf numFmtId="4" fontId="25" fillId="34" borderId="69" applyNumberFormat="0" applyProtection="0">
      <alignment vertical="center"/>
    </xf>
    <xf numFmtId="4" fontId="25" fillId="40" borderId="69" applyNumberFormat="0" applyProtection="0">
      <alignment horizontal="right" vertical="center"/>
    </xf>
    <xf numFmtId="4" fontId="25" fillId="43" borderId="69" applyNumberFormat="0" applyProtection="0">
      <alignment horizontal="right" vertical="center"/>
    </xf>
    <xf numFmtId="4" fontId="27" fillId="34" borderId="69" applyNumberFormat="0" applyProtection="0">
      <alignment vertical="center"/>
    </xf>
    <xf numFmtId="4" fontId="26" fillId="35" borderId="70" applyNumberFormat="0" applyProtection="0">
      <alignmen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7" fillId="34" borderId="69" applyNumberFormat="0" applyProtection="0">
      <alignment vertical="center"/>
    </xf>
    <xf numFmtId="4" fontId="25" fillId="34"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7" borderId="69" applyNumberFormat="0" applyProtection="0">
      <alignment horizontal="right" vertical="center"/>
    </xf>
    <xf numFmtId="4" fontId="25" fillId="38" borderId="69" applyNumberFormat="0" applyProtection="0">
      <alignment horizontal="right" vertical="center"/>
    </xf>
    <xf numFmtId="4" fontId="25" fillId="39" borderId="69" applyNumberFormat="0" applyProtection="0">
      <alignment horizontal="right" vertical="center"/>
    </xf>
    <xf numFmtId="4" fontId="25" fillId="42" borderId="69" applyNumberFormat="0" applyProtection="0">
      <alignment horizontal="right" vertical="center"/>
    </xf>
    <xf numFmtId="4" fontId="25" fillId="43" borderId="69" applyNumberFormat="0" applyProtection="0">
      <alignment horizontal="right" vertical="center"/>
    </xf>
    <xf numFmtId="4" fontId="26" fillId="35" borderId="70" applyNumberFormat="0" applyProtection="0">
      <alignment vertical="center"/>
    </xf>
    <xf numFmtId="4" fontId="25" fillId="42" borderId="69" applyNumberFormat="0" applyProtection="0">
      <alignment horizontal="right" vertical="center"/>
    </xf>
    <xf numFmtId="4" fontId="25" fillId="41" borderId="69" applyNumberFormat="0" applyProtection="0">
      <alignment horizontal="right" vertical="center"/>
    </xf>
    <xf numFmtId="4" fontId="25" fillId="40" borderId="69" applyNumberFormat="0" applyProtection="0">
      <alignment horizontal="right" vertical="center"/>
    </xf>
    <xf numFmtId="4" fontId="25" fillId="39" borderId="69" applyNumberFormat="0" applyProtection="0">
      <alignment horizontal="right" vertical="center"/>
    </xf>
    <xf numFmtId="4" fontId="25" fillId="38" borderId="69" applyNumberFormat="0" applyProtection="0">
      <alignment horizontal="right" vertical="center"/>
    </xf>
    <xf numFmtId="4" fontId="25" fillId="3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44" borderId="69" applyNumberFormat="0" applyProtection="0">
      <alignment horizontal="right" vertical="center"/>
    </xf>
    <xf numFmtId="4" fontId="25" fillId="43" borderId="69" applyNumberFormat="0" applyProtection="0">
      <alignment horizontal="right" vertical="center"/>
    </xf>
    <xf numFmtId="4" fontId="25" fillId="3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6" fillId="35" borderId="70" applyNumberFormat="0" applyProtection="0">
      <alignment vertical="center"/>
    </xf>
    <xf numFmtId="4" fontId="27" fillId="34" borderId="69" applyNumberFormat="0" applyProtection="0">
      <alignment vertical="center"/>
    </xf>
    <xf numFmtId="4" fontId="25" fillId="34" borderId="69" applyNumberFormat="0" applyProtection="0">
      <alignment horizontal="left" vertical="center" indent="1"/>
    </xf>
    <xf numFmtId="4" fontId="25" fillId="34" borderId="69" applyNumberFormat="0" applyProtection="0">
      <alignment vertical="center"/>
    </xf>
    <xf numFmtId="4" fontId="26" fillId="46" borderId="69" applyNumberFormat="0" applyProtection="0">
      <alignment horizontal="left" vertical="center" indent="1"/>
    </xf>
    <xf numFmtId="4" fontId="25" fillId="47" borderId="71" applyNumberFormat="0" applyProtection="0">
      <alignment horizontal="left" vertical="center" indent="1"/>
    </xf>
    <xf numFmtId="0" fontId="18" fillId="49"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41" borderId="69" applyNumberFormat="0" applyProtection="0">
      <alignment horizontal="right" vertical="center"/>
    </xf>
    <xf numFmtId="0" fontId="18" fillId="50" borderId="69" applyNumberFormat="0" applyProtection="0">
      <alignment horizontal="left" vertical="center" indent="1"/>
    </xf>
    <xf numFmtId="4" fontId="25" fillId="47" borderId="71" applyNumberFormat="0" applyProtection="0">
      <alignment horizontal="left" vertical="center" indent="1"/>
    </xf>
    <xf numFmtId="4" fontId="25" fillId="47" borderId="69" applyNumberFormat="0" applyProtection="0">
      <alignment horizontal="left" vertical="center" indent="1"/>
    </xf>
    <xf numFmtId="0" fontId="18" fillId="49" borderId="69" applyNumberFormat="0" applyProtection="0">
      <alignment horizontal="left" vertical="center" indent="1"/>
    </xf>
    <xf numFmtId="4" fontId="25" fillId="47" borderId="69" applyNumberFormat="0" applyProtection="0">
      <alignment horizontal="right" vertical="center"/>
    </xf>
    <xf numFmtId="4" fontId="25" fillId="53" borderId="70" applyNumberFormat="0" applyProtection="0">
      <alignment horizontal="left" vertical="center"/>
    </xf>
    <xf numFmtId="4" fontId="25" fillId="41" borderId="69" applyNumberFormat="0" applyProtection="0">
      <alignment horizontal="right" vertical="center"/>
    </xf>
    <xf numFmtId="0" fontId="18" fillId="36" borderId="69" applyNumberFormat="0" applyProtection="0">
      <alignment horizontal="left" vertical="center" indent="1"/>
    </xf>
    <xf numFmtId="4" fontId="25" fillId="49" borderId="69" applyNumberFormat="0" applyProtection="0">
      <alignment horizontal="left" vertical="center" indent="1"/>
    </xf>
    <xf numFmtId="4" fontId="25" fillId="47" borderId="71" applyNumberFormat="0" applyProtection="0">
      <alignment horizontal="left" vertical="center" indent="1"/>
    </xf>
    <xf numFmtId="0" fontId="18" fillId="50" borderId="69" applyNumberFormat="0" applyProtection="0">
      <alignment horizontal="left" vertical="center" indent="1"/>
    </xf>
    <xf numFmtId="0" fontId="18" fillId="36" borderId="69" applyNumberFormat="0" applyProtection="0">
      <alignment horizontal="left" vertical="center" indent="1"/>
    </xf>
    <xf numFmtId="4" fontId="25" fillId="52" borderId="69" applyNumberFormat="0" applyProtection="0">
      <alignment horizontal="left" vertical="center" indent="1"/>
    </xf>
    <xf numFmtId="0" fontId="18" fillId="36" borderId="69" applyNumberFormat="0" applyProtection="0">
      <alignment horizontal="left" vertical="center" indent="1"/>
    </xf>
    <xf numFmtId="4" fontId="26" fillId="35" borderId="70" applyNumberFormat="0" applyProtection="0">
      <alignment vertical="center"/>
    </xf>
    <xf numFmtId="4" fontId="25" fillId="40" borderId="69" applyNumberFormat="0" applyProtection="0">
      <alignment horizontal="right" vertical="center"/>
    </xf>
    <xf numFmtId="4" fontId="25" fillId="44" borderId="69" applyNumberFormat="0" applyProtection="0">
      <alignment horizontal="right" vertical="center"/>
    </xf>
    <xf numFmtId="4" fontId="25" fillId="45" borderId="69" applyNumberFormat="0" applyProtection="0">
      <alignment horizontal="right" vertical="center"/>
    </xf>
    <xf numFmtId="0" fontId="18" fillId="49"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2" borderId="69" applyNumberFormat="0" applyProtection="0">
      <alignment vertical="center"/>
    </xf>
    <xf numFmtId="4" fontId="26" fillId="35" borderId="70" applyNumberFormat="0" applyProtection="0">
      <alignment vertical="center"/>
    </xf>
    <xf numFmtId="0" fontId="18" fillId="36" borderId="69" applyNumberFormat="0" applyProtection="0">
      <alignment horizontal="left" vertical="center" indent="1"/>
    </xf>
    <xf numFmtId="4" fontId="25" fillId="34" borderId="69" applyNumberFormat="0" applyProtection="0">
      <alignment horizontal="left" vertical="center" indent="1"/>
    </xf>
    <xf numFmtId="4" fontId="25" fillId="42" borderId="69" applyNumberFormat="0" applyProtection="0">
      <alignment horizontal="right" vertical="center"/>
    </xf>
    <xf numFmtId="4" fontId="25" fillId="34"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30" fillId="47" borderId="69" applyNumberFormat="0" applyProtection="0">
      <alignment horizontal="right" vertical="center"/>
    </xf>
    <xf numFmtId="4" fontId="25" fillId="34" borderId="69" applyNumberFormat="0" applyProtection="0">
      <alignment vertical="center"/>
    </xf>
    <xf numFmtId="4" fontId="26" fillId="35" borderId="70" applyNumberFormat="0" applyProtection="0">
      <alignment vertical="center"/>
    </xf>
    <xf numFmtId="4" fontId="26" fillId="35" borderId="70" applyNumberFormat="0" applyProtection="0">
      <alignment vertical="center"/>
    </xf>
    <xf numFmtId="4" fontId="25" fillId="34"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8" borderId="69" applyNumberFormat="0" applyProtection="0">
      <alignment horizontal="right" vertical="center"/>
    </xf>
    <xf numFmtId="4" fontId="25" fillId="39" borderId="69" applyNumberFormat="0" applyProtection="0">
      <alignment horizontal="right" vertical="center"/>
    </xf>
    <xf numFmtId="4" fontId="25" fillId="42" borderId="69" applyNumberFormat="0" applyProtection="0">
      <alignment horizontal="right" vertical="center"/>
    </xf>
    <xf numFmtId="4" fontId="25" fillId="43" borderId="69" applyNumberFormat="0" applyProtection="0">
      <alignment horizontal="right" vertical="center"/>
    </xf>
    <xf numFmtId="4" fontId="26" fillId="46" borderId="69"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0" fontId="18" fillId="36" borderId="69" applyNumberFormat="0" applyProtection="0">
      <alignment horizontal="left" vertical="center" indent="1"/>
    </xf>
    <xf numFmtId="4" fontId="25" fillId="47" borderId="69" applyNumberFormat="0" applyProtection="0">
      <alignment horizontal="left" vertical="center" indent="1"/>
    </xf>
    <xf numFmtId="4" fontId="25"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7" fillId="52" borderId="69" applyNumberFormat="0" applyProtection="0">
      <alignment vertical="center"/>
    </xf>
    <xf numFmtId="4" fontId="25" fillId="52" borderId="69" applyNumberFormat="0" applyProtection="0">
      <alignment horizontal="left" vertical="center" indent="1"/>
    </xf>
    <xf numFmtId="4" fontId="27"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30" fillId="47" borderId="69" applyNumberFormat="0" applyProtection="0">
      <alignment horizontal="right" vertical="center"/>
    </xf>
    <xf numFmtId="4" fontId="25" fillId="47" borderId="71" applyNumberFormat="0" applyProtection="0">
      <alignment horizontal="left" vertical="center" indent="1"/>
    </xf>
    <xf numFmtId="0" fontId="18" fillId="36" borderId="69" applyNumberFormat="0" applyProtection="0">
      <alignment horizontal="left" vertical="center" indent="1"/>
    </xf>
    <xf numFmtId="4" fontId="25" fillId="47" borderId="69" applyNumberFormat="0" applyProtection="0">
      <alignment horizontal="left" vertical="center" indent="1"/>
    </xf>
    <xf numFmtId="4" fontId="25" fillId="49" borderId="69" applyNumberFormat="0" applyProtection="0">
      <alignment horizontal="left" vertical="center" indent="1"/>
    </xf>
    <xf numFmtId="0" fontId="18" fillId="51" borderId="69" applyNumberFormat="0" applyProtection="0">
      <alignment horizontal="left" vertical="center" indent="1"/>
    </xf>
    <xf numFmtId="0" fontId="18" fillId="50"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7" fillId="52" borderId="69" applyNumberFormat="0" applyProtection="0">
      <alignment vertical="center"/>
    </xf>
    <xf numFmtId="4" fontId="25" fillId="52" borderId="69" applyNumberFormat="0" applyProtection="0">
      <alignment horizontal="left" vertical="center" indent="1"/>
    </xf>
    <xf numFmtId="4" fontId="27"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4" borderId="69" applyNumberFormat="0" applyProtection="0">
      <alignment horizontal="left" vertical="center" indent="1"/>
    </xf>
    <xf numFmtId="4" fontId="27" fillId="34" borderId="69" applyNumberFormat="0" applyProtection="0">
      <alignmen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7" borderId="69" applyNumberFormat="0" applyProtection="0">
      <alignment horizontal="right" vertical="center"/>
    </xf>
    <xf numFmtId="0" fontId="18" fillId="36" borderId="69" applyNumberFormat="0" applyProtection="0">
      <alignment horizontal="left" vertical="center" indent="1"/>
    </xf>
    <xf numFmtId="4" fontId="25" fillId="41" borderId="69" applyNumberFormat="0" applyProtection="0">
      <alignment horizontal="right" vertical="center"/>
    </xf>
    <xf numFmtId="4" fontId="25" fillId="40" borderId="69" applyNumberFormat="0" applyProtection="0">
      <alignment horizontal="right" vertical="center"/>
    </xf>
    <xf numFmtId="4" fontId="25" fillId="45" borderId="69" applyNumberFormat="0" applyProtection="0">
      <alignment horizontal="right" vertical="center"/>
    </xf>
    <xf numFmtId="4" fontId="25" fillId="44" borderId="69" applyNumberFormat="0" applyProtection="0">
      <alignment horizontal="right" vertical="center"/>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7" borderId="69" applyNumberFormat="0" applyProtection="0">
      <alignment horizontal="left" vertical="center" indent="1"/>
    </xf>
    <xf numFmtId="0" fontId="18" fillId="36" borderId="69" applyNumberFormat="0" applyProtection="0">
      <alignment horizontal="left" vertical="center" indent="1"/>
    </xf>
    <xf numFmtId="0" fontId="18" fillId="49" borderId="69" applyNumberFormat="0" applyProtection="0">
      <alignment horizontal="left" vertical="center" indent="1"/>
    </xf>
    <xf numFmtId="4" fontId="25" fillId="49" borderId="69" applyNumberFormat="0" applyProtection="0">
      <alignment horizontal="left" vertical="center" indent="1"/>
    </xf>
    <xf numFmtId="0" fontId="18" fillId="50" borderId="69" applyNumberFormat="0" applyProtection="0">
      <alignment horizontal="left" vertical="center" indent="1"/>
    </xf>
    <xf numFmtId="0" fontId="18" fillId="49" borderId="69" applyNumberFormat="0" applyProtection="0">
      <alignment horizontal="left" vertical="center" indent="1"/>
    </xf>
    <xf numFmtId="0" fontId="18" fillId="51" borderId="69" applyNumberFormat="0" applyProtection="0">
      <alignment horizontal="left" vertical="center" indent="1"/>
    </xf>
    <xf numFmtId="0" fontId="18" fillId="50" borderId="69" applyNumberFormat="0" applyProtection="0">
      <alignment horizontal="left" vertical="center" indent="1"/>
    </xf>
    <xf numFmtId="0" fontId="18" fillId="36"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4" fontId="25" fillId="52" borderId="69" applyNumberFormat="0" applyProtection="0">
      <alignment vertical="center"/>
    </xf>
    <xf numFmtId="4" fontId="25" fillId="52" borderId="69" applyNumberFormat="0" applyProtection="0">
      <alignment horizontal="left" vertical="center" indent="1"/>
    </xf>
    <xf numFmtId="4" fontId="25"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6" fillId="46" borderId="69"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47" borderId="69" applyNumberFormat="0" applyProtection="0">
      <alignment horizontal="left" vertical="center" indent="1"/>
    </xf>
    <xf numFmtId="4" fontId="25" fillId="47" borderId="69" applyNumberFormat="0" applyProtection="0">
      <alignment horizontal="left" vertical="center" indent="1"/>
    </xf>
    <xf numFmtId="4" fontId="25" fillId="49" borderId="69" applyNumberFormat="0" applyProtection="0">
      <alignment horizontal="left" vertical="center" indent="1"/>
    </xf>
    <xf numFmtId="4" fontId="25"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2" borderId="69" applyNumberFormat="0" applyProtection="0">
      <alignment vertical="center"/>
    </xf>
    <xf numFmtId="4" fontId="27" fillId="52" borderId="69" applyNumberFormat="0" applyProtection="0">
      <alignment vertical="center"/>
    </xf>
    <xf numFmtId="4" fontId="25" fillId="52" borderId="69" applyNumberFormat="0" applyProtection="0">
      <alignment horizontal="left" vertical="center" indent="1"/>
    </xf>
    <xf numFmtId="4" fontId="25" fillId="52" borderId="69" applyNumberFormat="0" applyProtection="0">
      <alignment horizontal="left" vertical="center" indent="1"/>
    </xf>
    <xf numFmtId="4" fontId="25" fillId="47" borderId="69" applyNumberFormat="0" applyProtection="0">
      <alignment horizontal="right" vertical="center"/>
    </xf>
    <xf numFmtId="4" fontId="27"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30" fillId="47" borderId="69" applyNumberFormat="0" applyProtection="0">
      <alignment horizontal="right" vertical="center"/>
    </xf>
    <xf numFmtId="4" fontId="25" fillId="34" borderId="69" applyNumberFormat="0" applyProtection="0">
      <alignment vertical="center"/>
    </xf>
    <xf numFmtId="4" fontId="26" fillId="35" borderId="70" applyNumberFormat="0" applyProtection="0">
      <alignment vertical="center"/>
    </xf>
    <xf numFmtId="4" fontId="26" fillId="35" borderId="70" applyNumberFormat="0" applyProtection="0">
      <alignment vertical="center"/>
    </xf>
    <xf numFmtId="4" fontId="27" fillId="34" borderId="69" applyNumberFormat="0" applyProtection="0">
      <alignment vertical="center"/>
    </xf>
    <xf numFmtId="4" fontId="25" fillId="34" borderId="69" applyNumberFormat="0" applyProtection="0">
      <alignment horizontal="left" vertical="center" indent="1"/>
    </xf>
    <xf numFmtId="4" fontId="25" fillId="34"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37" borderId="69" applyNumberFormat="0" applyProtection="0">
      <alignment horizontal="right" vertical="center"/>
    </xf>
    <xf numFmtId="4" fontId="25" fillId="38" borderId="69" applyNumberFormat="0" applyProtection="0">
      <alignment horizontal="right" vertical="center"/>
    </xf>
    <xf numFmtId="4" fontId="25" fillId="39" borderId="69" applyNumberFormat="0" applyProtection="0">
      <alignment horizontal="right" vertical="center"/>
    </xf>
    <xf numFmtId="4" fontId="25" fillId="40" borderId="69" applyNumberFormat="0" applyProtection="0">
      <alignment horizontal="right" vertical="center"/>
    </xf>
    <xf numFmtId="4" fontId="25" fillId="41" borderId="69" applyNumberFormat="0" applyProtection="0">
      <alignment horizontal="right" vertical="center"/>
    </xf>
    <xf numFmtId="4" fontId="25" fillId="42" borderId="69" applyNumberFormat="0" applyProtection="0">
      <alignment horizontal="right" vertical="center"/>
    </xf>
    <xf numFmtId="4" fontId="25" fillId="43" borderId="69" applyNumberFormat="0" applyProtection="0">
      <alignment horizontal="right" vertical="center"/>
    </xf>
    <xf numFmtId="4" fontId="25" fillId="44" borderId="69" applyNumberFormat="0" applyProtection="0">
      <alignment horizontal="right" vertical="center"/>
    </xf>
    <xf numFmtId="4" fontId="25" fillId="45" borderId="69" applyNumberFormat="0" applyProtection="0">
      <alignment horizontal="right" vertical="center"/>
    </xf>
    <xf numFmtId="4" fontId="26" fillId="46" borderId="69"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4" fontId="25" fillId="47" borderId="71"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47" borderId="69" applyNumberFormat="0" applyProtection="0">
      <alignment horizontal="left" vertical="center" indent="1"/>
    </xf>
    <xf numFmtId="4" fontId="25" fillId="47" borderId="69" applyNumberFormat="0" applyProtection="0">
      <alignment horizontal="left" vertical="center" indent="1"/>
    </xf>
    <xf numFmtId="4" fontId="25" fillId="49" borderId="69" applyNumberFormat="0" applyProtection="0">
      <alignment horizontal="left" vertical="center" indent="1"/>
    </xf>
    <xf numFmtId="4" fontId="25"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49"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0"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51"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2" borderId="69" applyNumberFormat="0" applyProtection="0">
      <alignment vertical="center"/>
    </xf>
    <xf numFmtId="4" fontId="27" fillId="52" borderId="69" applyNumberFormat="0" applyProtection="0">
      <alignment vertical="center"/>
    </xf>
    <xf numFmtId="4" fontId="25" fillId="52" borderId="69" applyNumberFormat="0" applyProtection="0">
      <alignment horizontal="left" vertical="center" indent="1"/>
    </xf>
    <xf numFmtId="4" fontId="25" fillId="52" borderId="69" applyNumberFormat="0" applyProtection="0">
      <alignment horizontal="left" vertical="center" indent="1"/>
    </xf>
    <xf numFmtId="4" fontId="25" fillId="47" borderId="69" applyNumberFormat="0" applyProtection="0">
      <alignment horizontal="right" vertical="center"/>
    </xf>
    <xf numFmtId="4" fontId="27" fillId="47" borderId="69" applyNumberFormat="0" applyProtection="0">
      <alignment horizontal="righ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25" fillId="53" borderId="70" applyNumberFormat="0" applyProtection="0">
      <alignment horizontal="left" vertical="center"/>
    </xf>
    <xf numFmtId="4" fontId="25" fillId="53" borderId="70" applyNumberFormat="0" applyProtection="0">
      <alignment horizontal="left" vertical="center"/>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0" fontId="18" fillId="36" borderId="69" applyNumberFormat="0" applyProtection="0">
      <alignment horizontal="left" vertical="center" indent="1"/>
    </xf>
    <xf numFmtId="4" fontId="30" fillId="47" borderId="69" applyNumberFormat="0" applyProtection="0">
      <alignment horizontal="right" vertical="center"/>
    </xf>
    <xf numFmtId="4" fontId="25" fillId="45" borderId="72" applyNumberFormat="0" applyProtection="0">
      <alignment horizontal="right" vertical="center"/>
    </xf>
    <xf numFmtId="4" fontId="26" fillId="46" borderId="72"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left" vertical="center" indent="1"/>
    </xf>
    <xf numFmtId="4" fontId="25" fillId="47" borderId="72" applyNumberFormat="0" applyProtection="0">
      <alignment horizontal="left" vertical="center" indent="1"/>
    </xf>
    <xf numFmtId="4" fontId="25" fillId="49" borderId="72" applyNumberFormat="0" applyProtection="0">
      <alignment horizontal="left" vertical="center" indent="1"/>
    </xf>
    <xf numFmtId="4" fontId="25"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2" borderId="72" applyNumberFormat="0" applyProtection="0">
      <alignment vertical="center"/>
    </xf>
    <xf numFmtId="4" fontId="27" fillId="52" borderId="72" applyNumberFormat="0" applyProtection="0">
      <alignment vertical="center"/>
    </xf>
    <xf numFmtId="4" fontId="25" fillId="52" borderId="72" applyNumberFormat="0" applyProtection="0">
      <alignment horizontal="left" vertical="center" indent="1"/>
    </xf>
    <xf numFmtId="4" fontId="25" fillId="52" borderId="72" applyNumberFormat="0" applyProtection="0">
      <alignment horizontal="left" vertical="center" indent="1"/>
    </xf>
    <xf numFmtId="4" fontId="25" fillId="47" borderId="72" applyNumberFormat="0" applyProtection="0">
      <alignment horizontal="right" vertical="center"/>
    </xf>
    <xf numFmtId="4" fontId="27"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30" fillId="47" borderId="72" applyNumberFormat="0" applyProtection="0">
      <alignment horizontal="right" vertical="center"/>
    </xf>
    <xf numFmtId="4" fontId="25" fillId="34" borderId="72" applyNumberFormat="0" applyProtection="0">
      <alignment vertical="center"/>
    </xf>
    <xf numFmtId="4" fontId="26" fillId="35" borderId="73" applyNumberFormat="0" applyProtection="0">
      <alignment vertical="center"/>
    </xf>
    <xf numFmtId="4" fontId="26" fillId="35" borderId="73" applyNumberFormat="0" applyProtection="0">
      <alignment vertical="center"/>
    </xf>
    <xf numFmtId="4" fontId="27" fillId="34" borderId="72" applyNumberFormat="0" applyProtection="0">
      <alignment vertical="center"/>
    </xf>
    <xf numFmtId="4" fontId="25" fillId="34" borderId="72" applyNumberFormat="0" applyProtection="0">
      <alignment horizontal="left" vertical="center" indent="1"/>
    </xf>
    <xf numFmtId="4" fontId="25" fillId="34"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7" borderId="72" applyNumberFormat="0" applyProtection="0">
      <alignment horizontal="right" vertical="center"/>
    </xf>
    <xf numFmtId="4" fontId="25" fillId="38" borderId="72" applyNumberFormat="0" applyProtection="0">
      <alignment horizontal="right" vertical="center"/>
    </xf>
    <xf numFmtId="4" fontId="25" fillId="39" borderId="72" applyNumberFormat="0" applyProtection="0">
      <alignment horizontal="right" vertical="center"/>
    </xf>
    <xf numFmtId="4" fontId="25" fillId="40" borderId="72" applyNumberFormat="0" applyProtection="0">
      <alignment horizontal="right" vertical="center"/>
    </xf>
    <xf numFmtId="4" fontId="25" fillId="41" borderId="72" applyNumberFormat="0" applyProtection="0">
      <alignment horizontal="right" vertical="center"/>
    </xf>
    <xf numFmtId="4" fontId="25" fillId="42" borderId="72" applyNumberFormat="0" applyProtection="0">
      <alignment horizontal="right" vertical="center"/>
    </xf>
    <xf numFmtId="4" fontId="25" fillId="43" borderId="72" applyNumberFormat="0" applyProtection="0">
      <alignment horizontal="right" vertical="center"/>
    </xf>
    <xf numFmtId="4" fontId="25" fillId="44" borderId="72" applyNumberFormat="0" applyProtection="0">
      <alignment horizontal="right" vertical="center"/>
    </xf>
    <xf numFmtId="4" fontId="25" fillId="45" borderId="72" applyNumberFormat="0" applyProtection="0">
      <alignment horizontal="right" vertical="center"/>
    </xf>
    <xf numFmtId="4" fontId="26" fillId="46" borderId="72"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left" vertical="center" indent="1"/>
    </xf>
    <xf numFmtId="4" fontId="25" fillId="47" borderId="72" applyNumberFormat="0" applyProtection="0">
      <alignment horizontal="left" vertical="center" indent="1"/>
    </xf>
    <xf numFmtId="4" fontId="25" fillId="49" borderId="72" applyNumberFormat="0" applyProtection="0">
      <alignment horizontal="left" vertical="center" indent="1"/>
    </xf>
    <xf numFmtId="4" fontId="25"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2" borderId="72" applyNumberFormat="0" applyProtection="0">
      <alignment vertical="center"/>
    </xf>
    <xf numFmtId="4" fontId="27" fillId="52" borderId="72" applyNumberFormat="0" applyProtection="0">
      <alignment vertical="center"/>
    </xf>
    <xf numFmtId="4" fontId="25" fillId="52" borderId="72" applyNumberFormat="0" applyProtection="0">
      <alignment horizontal="left" vertical="center" indent="1"/>
    </xf>
    <xf numFmtId="4" fontId="25" fillId="52" borderId="72" applyNumberFormat="0" applyProtection="0">
      <alignment horizontal="left" vertical="center" indent="1"/>
    </xf>
    <xf numFmtId="4" fontId="25" fillId="47" borderId="72" applyNumberFormat="0" applyProtection="0">
      <alignment horizontal="right" vertical="center"/>
    </xf>
    <xf numFmtId="4" fontId="27"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30"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right" vertical="center"/>
    </xf>
    <xf numFmtId="4" fontId="25" fillId="52" borderId="72" applyNumberFormat="0" applyProtection="0">
      <alignment horizontal="left" vertical="center" indent="1"/>
    </xf>
    <xf numFmtId="4" fontId="25" fillId="52" borderId="72" applyNumberFormat="0" applyProtection="0">
      <alignment vertical="center"/>
    </xf>
    <xf numFmtId="0" fontId="18" fillId="36"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0" fontId="18" fillId="50" borderId="72" applyNumberFormat="0" applyProtection="0">
      <alignment horizontal="left" vertical="center" indent="1"/>
    </xf>
    <xf numFmtId="0" fontId="18" fillId="51" borderId="72" applyNumberFormat="0" applyProtection="0">
      <alignment horizontal="left" vertical="center" indent="1"/>
    </xf>
    <xf numFmtId="0" fontId="18" fillId="49" borderId="72" applyNumberFormat="0" applyProtection="0">
      <alignment horizontal="left" vertical="center" indent="1"/>
    </xf>
    <xf numFmtId="0" fontId="18" fillId="50" borderId="72" applyNumberFormat="0" applyProtection="0">
      <alignment horizontal="left" vertical="center" indent="1"/>
    </xf>
    <xf numFmtId="4" fontId="25" fillId="49" borderId="72" applyNumberFormat="0" applyProtection="0">
      <alignment horizontal="left" vertical="center" indent="1"/>
    </xf>
    <xf numFmtId="0" fontId="18" fillId="49" borderId="72"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4" borderId="72" applyNumberFormat="0" applyProtection="0">
      <alignment horizontal="right" vertical="center"/>
    </xf>
    <xf numFmtId="4" fontId="25" fillId="45" borderId="72" applyNumberFormat="0" applyProtection="0">
      <alignment horizontal="right" vertical="center"/>
    </xf>
    <xf numFmtId="4" fontId="25" fillId="40" borderId="72" applyNumberFormat="0" applyProtection="0">
      <alignment horizontal="right" vertical="center"/>
    </xf>
    <xf numFmtId="4" fontId="25" fillId="41" borderId="72" applyNumberFormat="0" applyProtection="0">
      <alignment horizontal="right" vertical="center"/>
    </xf>
    <xf numFmtId="0" fontId="18" fillId="36" borderId="72" applyNumberFormat="0" applyProtection="0">
      <alignment horizontal="left" vertical="center" indent="1"/>
    </xf>
    <xf numFmtId="4" fontId="25" fillId="3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7" fillId="34" borderId="72" applyNumberFormat="0" applyProtection="0">
      <alignment vertical="center"/>
    </xf>
    <xf numFmtId="4" fontId="25" fillId="34"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7" fillId="47" borderId="72" applyNumberFormat="0" applyProtection="0">
      <alignment horizontal="right" vertical="center"/>
    </xf>
    <xf numFmtId="4" fontId="25" fillId="52" borderId="72" applyNumberFormat="0" applyProtection="0">
      <alignment horizontal="left" vertical="center" indent="1"/>
    </xf>
    <xf numFmtId="4" fontId="27" fillId="52" borderId="72" applyNumberFormat="0" applyProtection="0">
      <alignmen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0" borderId="72" applyNumberFormat="0" applyProtection="0">
      <alignment horizontal="left" vertical="center" indent="1"/>
    </xf>
    <xf numFmtId="0" fontId="18" fillId="49" borderId="72" applyNumberFormat="0" applyProtection="0">
      <alignment horizontal="left" vertical="center" indent="1"/>
    </xf>
    <xf numFmtId="0" fontId="18" fillId="50" borderId="72" applyNumberFormat="0" applyProtection="0">
      <alignment horizontal="left" vertical="center" indent="1"/>
    </xf>
    <xf numFmtId="0" fontId="18" fillId="51" borderId="72" applyNumberFormat="0" applyProtection="0">
      <alignment horizontal="left" vertical="center" indent="1"/>
    </xf>
    <xf numFmtId="4" fontId="25" fillId="49" borderId="72" applyNumberFormat="0" applyProtection="0">
      <alignment horizontal="left" vertical="center" indent="1"/>
    </xf>
    <xf numFmtId="4" fontId="25" fillId="47" borderId="72" applyNumberFormat="0" applyProtection="0">
      <alignment horizontal="left" vertical="center" indent="1"/>
    </xf>
    <xf numFmtId="0" fontId="18" fillId="36" borderId="72" applyNumberFormat="0" applyProtection="0">
      <alignment horizontal="left" vertical="center" indent="1"/>
    </xf>
    <xf numFmtId="4" fontId="25" fillId="47" borderId="74"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30"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7" fillId="47" borderId="72" applyNumberFormat="0" applyProtection="0">
      <alignment horizontal="right" vertical="center"/>
    </xf>
    <xf numFmtId="4" fontId="25" fillId="52" borderId="72" applyNumberFormat="0" applyProtection="0">
      <alignment horizontal="left" vertical="center" indent="1"/>
    </xf>
    <xf numFmtId="4" fontId="27" fillId="52" borderId="72" applyNumberFormat="0" applyProtection="0">
      <alignmen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4" fontId="25" fillId="49" borderId="72" applyNumberFormat="0" applyProtection="0">
      <alignment horizontal="left" vertical="center" indent="1"/>
    </xf>
    <xf numFmtId="4" fontId="25" fillId="47" borderId="72" applyNumberFormat="0" applyProtection="0">
      <alignment horizontal="left" vertical="center" indent="1"/>
    </xf>
    <xf numFmtId="0" fontId="18" fillId="36" borderId="72"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6" fillId="46" borderId="72" applyNumberFormat="0" applyProtection="0">
      <alignment horizontal="left" vertical="center" indent="1"/>
    </xf>
    <xf numFmtId="4" fontId="25" fillId="43" borderId="72" applyNumberFormat="0" applyProtection="0">
      <alignment horizontal="right" vertical="center"/>
    </xf>
    <xf numFmtId="4" fontId="25" fillId="42" borderId="72" applyNumberFormat="0" applyProtection="0">
      <alignment horizontal="right" vertical="center"/>
    </xf>
    <xf numFmtId="4" fontId="25" fillId="39" borderId="72" applyNumberFormat="0" applyProtection="0">
      <alignment horizontal="right" vertical="center"/>
    </xf>
    <xf numFmtId="4" fontId="25" fillId="38"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4" borderId="72" applyNumberFormat="0" applyProtection="0">
      <alignment horizontal="left" vertical="center" indent="1"/>
    </xf>
    <xf numFmtId="4" fontId="26" fillId="35" borderId="73" applyNumberFormat="0" applyProtection="0">
      <alignment vertical="center"/>
    </xf>
    <xf numFmtId="4" fontId="26" fillId="35" borderId="73" applyNumberFormat="0" applyProtection="0">
      <alignment vertical="center"/>
    </xf>
    <xf numFmtId="4" fontId="25" fillId="34" borderId="72" applyNumberFormat="0" applyProtection="0">
      <alignment vertical="center"/>
    </xf>
    <xf numFmtId="4" fontId="30"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right" vertical="center"/>
    </xf>
    <xf numFmtId="4" fontId="25" fillId="52" borderId="72" applyNumberFormat="0" applyProtection="0">
      <alignment horizontal="left" vertical="center" indent="1"/>
    </xf>
    <xf numFmtId="4" fontId="25" fillId="52" borderId="72" applyNumberFormat="0" applyProtection="0">
      <alignmen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51"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4" fontId="25" fillId="49" borderId="72" applyNumberFormat="0" applyProtection="0">
      <alignment horizontal="left" vertical="center" indent="1"/>
    </xf>
    <xf numFmtId="4" fontId="25" fillId="47" borderId="72" applyNumberFormat="0" applyProtection="0">
      <alignment horizontal="left" vertical="center" indent="1"/>
    </xf>
    <xf numFmtId="0" fontId="18" fillId="36" borderId="72"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6" fillId="46" borderId="72" applyNumberFormat="0" applyProtection="0">
      <alignment horizontal="left" vertical="center" indent="1"/>
    </xf>
    <xf numFmtId="4" fontId="25" fillId="45" borderId="72" applyNumberFormat="0" applyProtection="0">
      <alignment horizontal="right" vertical="center"/>
    </xf>
    <xf numFmtId="4" fontId="25" fillId="44" borderId="72" applyNumberFormat="0" applyProtection="0">
      <alignment horizontal="right" vertical="center"/>
    </xf>
    <xf numFmtId="4" fontId="25" fillId="34" borderId="72" applyNumberFormat="0" applyProtection="0">
      <alignment vertical="center"/>
    </xf>
    <xf numFmtId="4" fontId="25" fillId="39" borderId="72" applyNumberFormat="0" applyProtection="0">
      <alignment horizontal="right" vertical="center"/>
    </xf>
    <xf numFmtId="4" fontId="26" fillId="35" borderId="73" applyNumberFormat="0" applyProtection="0">
      <alignment vertical="center"/>
    </xf>
    <xf numFmtId="4" fontId="25" fillId="45" borderId="72" applyNumberFormat="0" applyProtection="0">
      <alignment horizontal="right" vertical="center"/>
    </xf>
    <xf numFmtId="4" fontId="25" fillId="38" borderId="72" applyNumberFormat="0" applyProtection="0">
      <alignment horizontal="right" vertical="center"/>
    </xf>
    <xf numFmtId="4" fontId="25" fillId="34" borderId="72" applyNumberFormat="0" applyProtection="0">
      <alignment horizontal="left" vertical="center" indent="1"/>
    </xf>
    <xf numFmtId="4" fontId="25" fillId="34" borderId="72" applyNumberFormat="0" applyProtection="0">
      <alignment vertical="center"/>
    </xf>
    <xf numFmtId="4" fontId="25" fillId="40" borderId="72" applyNumberFormat="0" applyProtection="0">
      <alignment horizontal="right" vertical="center"/>
    </xf>
    <xf numFmtId="4" fontId="25" fillId="43" borderId="72" applyNumberFormat="0" applyProtection="0">
      <alignment horizontal="right" vertical="center"/>
    </xf>
    <xf numFmtId="4" fontId="27" fillId="34" borderId="72" applyNumberFormat="0" applyProtection="0">
      <alignment vertical="center"/>
    </xf>
    <xf numFmtId="4" fontId="26" fillId="35" borderId="73" applyNumberFormat="0" applyProtection="0">
      <alignmen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7" fillId="34" borderId="72" applyNumberFormat="0" applyProtection="0">
      <alignment vertical="center"/>
    </xf>
    <xf numFmtId="4" fontId="25" fillId="34"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7" borderId="72" applyNumberFormat="0" applyProtection="0">
      <alignment horizontal="right" vertical="center"/>
    </xf>
    <xf numFmtId="4" fontId="25" fillId="38" borderId="72" applyNumberFormat="0" applyProtection="0">
      <alignment horizontal="right" vertical="center"/>
    </xf>
    <xf numFmtId="4" fontId="25" fillId="39" borderId="72" applyNumberFormat="0" applyProtection="0">
      <alignment horizontal="right" vertical="center"/>
    </xf>
    <xf numFmtId="4" fontId="25" fillId="42" borderId="72" applyNumberFormat="0" applyProtection="0">
      <alignment horizontal="right" vertical="center"/>
    </xf>
    <xf numFmtId="4" fontId="25" fillId="43" borderId="72" applyNumberFormat="0" applyProtection="0">
      <alignment horizontal="right" vertical="center"/>
    </xf>
    <xf numFmtId="4" fontId="26" fillId="35" borderId="73" applyNumberFormat="0" applyProtection="0">
      <alignment vertical="center"/>
    </xf>
    <xf numFmtId="4" fontId="25" fillId="42" borderId="72" applyNumberFormat="0" applyProtection="0">
      <alignment horizontal="right" vertical="center"/>
    </xf>
    <xf numFmtId="4" fontId="25" fillId="41" borderId="72" applyNumberFormat="0" applyProtection="0">
      <alignment horizontal="right" vertical="center"/>
    </xf>
    <xf numFmtId="4" fontId="25" fillId="40" borderId="72" applyNumberFormat="0" applyProtection="0">
      <alignment horizontal="right" vertical="center"/>
    </xf>
    <xf numFmtId="4" fontId="25" fillId="39" borderId="72" applyNumberFormat="0" applyProtection="0">
      <alignment horizontal="right" vertical="center"/>
    </xf>
    <xf numFmtId="4" fontId="25" fillId="38" borderId="72" applyNumberFormat="0" applyProtection="0">
      <alignment horizontal="right" vertical="center"/>
    </xf>
    <xf numFmtId="4" fontId="25" fillId="3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44" borderId="72" applyNumberFormat="0" applyProtection="0">
      <alignment horizontal="right" vertical="center"/>
    </xf>
    <xf numFmtId="4" fontId="25" fillId="43" borderId="72" applyNumberFormat="0" applyProtection="0">
      <alignment horizontal="right" vertical="center"/>
    </xf>
    <xf numFmtId="4" fontId="25" fillId="3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6" fillId="35" borderId="73" applyNumberFormat="0" applyProtection="0">
      <alignment vertical="center"/>
    </xf>
    <xf numFmtId="4" fontId="27" fillId="34" borderId="72" applyNumberFormat="0" applyProtection="0">
      <alignment vertical="center"/>
    </xf>
    <xf numFmtId="4" fontId="25" fillId="34" borderId="72" applyNumberFormat="0" applyProtection="0">
      <alignment horizontal="left" vertical="center" indent="1"/>
    </xf>
    <xf numFmtId="4" fontId="25" fillId="34" borderId="72" applyNumberFormat="0" applyProtection="0">
      <alignment vertical="center"/>
    </xf>
    <xf numFmtId="4" fontId="26" fillId="46" borderId="72" applyNumberFormat="0" applyProtection="0">
      <alignment horizontal="left" vertical="center" indent="1"/>
    </xf>
    <xf numFmtId="4" fontId="25" fillId="47" borderId="74" applyNumberFormat="0" applyProtection="0">
      <alignment horizontal="left" vertical="center" indent="1"/>
    </xf>
    <xf numFmtId="0" fontId="18" fillId="49"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41" borderId="72" applyNumberFormat="0" applyProtection="0">
      <alignment horizontal="right" vertical="center"/>
    </xf>
    <xf numFmtId="0" fontId="18" fillId="50" borderId="72" applyNumberFormat="0" applyProtection="0">
      <alignment horizontal="left" vertical="center" indent="1"/>
    </xf>
    <xf numFmtId="4" fontId="25" fillId="47" borderId="74" applyNumberFormat="0" applyProtection="0">
      <alignment horizontal="left" vertical="center" indent="1"/>
    </xf>
    <xf numFmtId="4" fontId="25" fillId="47" borderId="72" applyNumberFormat="0" applyProtection="0">
      <alignment horizontal="left" vertical="center" indent="1"/>
    </xf>
    <xf numFmtId="0" fontId="18" fillId="49" borderId="72" applyNumberFormat="0" applyProtection="0">
      <alignment horizontal="left" vertical="center" indent="1"/>
    </xf>
    <xf numFmtId="4" fontId="25" fillId="47" borderId="72" applyNumberFormat="0" applyProtection="0">
      <alignment horizontal="right" vertical="center"/>
    </xf>
    <xf numFmtId="4" fontId="25" fillId="53" borderId="73" applyNumberFormat="0" applyProtection="0">
      <alignment horizontal="left" vertical="center"/>
    </xf>
    <xf numFmtId="4" fontId="25" fillId="41" borderId="72" applyNumberFormat="0" applyProtection="0">
      <alignment horizontal="right" vertical="center"/>
    </xf>
    <xf numFmtId="0" fontId="18" fillId="36" borderId="72" applyNumberFormat="0" applyProtection="0">
      <alignment horizontal="left" vertical="center" indent="1"/>
    </xf>
    <xf numFmtId="4" fontId="25" fillId="49" borderId="72" applyNumberFormat="0" applyProtection="0">
      <alignment horizontal="left" vertical="center" indent="1"/>
    </xf>
    <xf numFmtId="4" fontId="25" fillId="47" borderId="74" applyNumberFormat="0" applyProtection="0">
      <alignment horizontal="left" vertical="center" indent="1"/>
    </xf>
    <xf numFmtId="0" fontId="18" fillId="50" borderId="72" applyNumberFormat="0" applyProtection="0">
      <alignment horizontal="left" vertical="center" indent="1"/>
    </xf>
    <xf numFmtId="0" fontId="18" fillId="36" borderId="72" applyNumberFormat="0" applyProtection="0">
      <alignment horizontal="left" vertical="center" indent="1"/>
    </xf>
    <xf numFmtId="4" fontId="25" fillId="52" borderId="72" applyNumberFormat="0" applyProtection="0">
      <alignment horizontal="left" vertical="center" indent="1"/>
    </xf>
    <xf numFmtId="0" fontId="18" fillId="36" borderId="72" applyNumberFormat="0" applyProtection="0">
      <alignment horizontal="left" vertical="center" indent="1"/>
    </xf>
    <xf numFmtId="4" fontId="26" fillId="35" borderId="73" applyNumberFormat="0" applyProtection="0">
      <alignment vertical="center"/>
    </xf>
    <xf numFmtId="4" fontId="25" fillId="40" borderId="72" applyNumberFormat="0" applyProtection="0">
      <alignment horizontal="right" vertical="center"/>
    </xf>
    <xf numFmtId="4" fontId="25" fillId="44" borderId="72" applyNumberFormat="0" applyProtection="0">
      <alignment horizontal="right" vertical="center"/>
    </xf>
    <xf numFmtId="4" fontId="25" fillId="45" borderId="72" applyNumberFormat="0" applyProtection="0">
      <alignment horizontal="right" vertical="center"/>
    </xf>
    <xf numFmtId="0" fontId="18" fillId="49"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2" borderId="72" applyNumberFormat="0" applyProtection="0">
      <alignment vertical="center"/>
    </xf>
    <xf numFmtId="4" fontId="26" fillId="35" borderId="73" applyNumberFormat="0" applyProtection="0">
      <alignment vertical="center"/>
    </xf>
    <xf numFmtId="0" fontId="18" fillId="36" borderId="72" applyNumberFormat="0" applyProtection="0">
      <alignment horizontal="left" vertical="center" indent="1"/>
    </xf>
    <xf numFmtId="4" fontId="25" fillId="34" borderId="72" applyNumberFormat="0" applyProtection="0">
      <alignment horizontal="left" vertical="center" indent="1"/>
    </xf>
    <xf numFmtId="4" fontId="25" fillId="42" borderId="72" applyNumberFormat="0" applyProtection="0">
      <alignment horizontal="right" vertical="center"/>
    </xf>
    <xf numFmtId="4" fontId="25" fillId="34"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30" fillId="47" borderId="72" applyNumberFormat="0" applyProtection="0">
      <alignment horizontal="right" vertical="center"/>
    </xf>
    <xf numFmtId="4" fontId="25" fillId="34" borderId="72" applyNumberFormat="0" applyProtection="0">
      <alignment vertical="center"/>
    </xf>
    <xf numFmtId="4" fontId="26" fillId="35" borderId="73" applyNumberFormat="0" applyProtection="0">
      <alignment vertical="center"/>
    </xf>
    <xf numFmtId="4" fontId="26" fillId="35" borderId="73" applyNumberFormat="0" applyProtection="0">
      <alignment vertical="center"/>
    </xf>
    <xf numFmtId="4" fontId="25" fillId="34"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8" borderId="72" applyNumberFormat="0" applyProtection="0">
      <alignment horizontal="right" vertical="center"/>
    </xf>
    <xf numFmtId="4" fontId="25" fillId="39" borderId="72" applyNumberFormat="0" applyProtection="0">
      <alignment horizontal="right" vertical="center"/>
    </xf>
    <xf numFmtId="4" fontId="25" fillId="42" borderId="72" applyNumberFormat="0" applyProtection="0">
      <alignment horizontal="right" vertical="center"/>
    </xf>
    <xf numFmtId="4" fontId="25" fillId="43" borderId="72" applyNumberFormat="0" applyProtection="0">
      <alignment horizontal="right" vertical="center"/>
    </xf>
    <xf numFmtId="4" fontId="26" fillId="46" borderId="72"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left" vertical="center" indent="1"/>
    </xf>
    <xf numFmtId="4" fontId="25"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7" fillId="52" borderId="72" applyNumberFormat="0" applyProtection="0">
      <alignment vertical="center"/>
    </xf>
    <xf numFmtId="4" fontId="25" fillId="52" borderId="72" applyNumberFormat="0" applyProtection="0">
      <alignment horizontal="left" vertical="center" indent="1"/>
    </xf>
    <xf numFmtId="4" fontId="27"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30" fillId="47" borderId="72" applyNumberFormat="0" applyProtection="0">
      <alignment horizontal="right" vertical="center"/>
    </xf>
    <xf numFmtId="4" fontId="25" fillId="47" borderId="74"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left" vertical="center" indent="1"/>
    </xf>
    <xf numFmtId="4" fontId="25" fillId="49" borderId="72" applyNumberFormat="0" applyProtection="0">
      <alignment horizontal="left" vertical="center" indent="1"/>
    </xf>
    <xf numFmtId="0" fontId="18" fillId="51" borderId="72" applyNumberFormat="0" applyProtection="0">
      <alignment horizontal="left" vertical="center" indent="1"/>
    </xf>
    <xf numFmtId="0" fontId="18" fillId="50" borderId="72" applyNumberFormat="0" applyProtection="0">
      <alignment horizontal="left" vertical="center" indent="1"/>
    </xf>
    <xf numFmtId="0" fontId="18" fillId="49" borderId="72" applyNumberFormat="0" applyProtection="0">
      <alignment horizontal="left" vertical="center" indent="1"/>
    </xf>
    <xf numFmtId="0" fontId="18" fillId="50"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7" fillId="52" borderId="72" applyNumberFormat="0" applyProtection="0">
      <alignment vertical="center"/>
    </xf>
    <xf numFmtId="4" fontId="25" fillId="52" borderId="72" applyNumberFormat="0" applyProtection="0">
      <alignment horizontal="left" vertical="center" indent="1"/>
    </xf>
    <xf numFmtId="4" fontId="27"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4" borderId="72" applyNumberFormat="0" applyProtection="0">
      <alignment horizontal="left" vertical="center" indent="1"/>
    </xf>
    <xf numFmtId="4" fontId="27" fillId="34" borderId="72" applyNumberFormat="0" applyProtection="0">
      <alignmen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7" borderId="72" applyNumberFormat="0" applyProtection="0">
      <alignment horizontal="right" vertical="center"/>
    </xf>
    <xf numFmtId="0" fontId="18" fillId="36" borderId="72" applyNumberFormat="0" applyProtection="0">
      <alignment horizontal="left" vertical="center" indent="1"/>
    </xf>
    <xf numFmtId="4" fontId="25" fillId="41" borderId="72" applyNumberFormat="0" applyProtection="0">
      <alignment horizontal="right" vertical="center"/>
    </xf>
    <xf numFmtId="4" fontId="25" fillId="40" borderId="72" applyNumberFormat="0" applyProtection="0">
      <alignment horizontal="right" vertical="center"/>
    </xf>
    <xf numFmtId="4" fontId="25" fillId="45" borderId="72" applyNumberFormat="0" applyProtection="0">
      <alignment horizontal="right" vertical="center"/>
    </xf>
    <xf numFmtId="4" fontId="25" fillId="44" borderId="72" applyNumberFormat="0" applyProtection="0">
      <alignment horizontal="right" vertical="center"/>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2" applyNumberFormat="0" applyProtection="0">
      <alignment horizontal="left" vertical="center" indent="1"/>
    </xf>
    <xf numFmtId="0" fontId="18" fillId="36" borderId="72" applyNumberFormat="0" applyProtection="0">
      <alignment horizontal="left" vertical="center" indent="1"/>
    </xf>
    <xf numFmtId="0" fontId="18" fillId="49" borderId="72" applyNumberFormat="0" applyProtection="0">
      <alignment horizontal="left" vertical="center" indent="1"/>
    </xf>
    <xf numFmtId="4" fontId="25" fillId="49" borderId="72" applyNumberFormat="0" applyProtection="0">
      <alignment horizontal="left" vertical="center" indent="1"/>
    </xf>
    <xf numFmtId="0" fontId="18" fillId="50" borderId="72" applyNumberFormat="0" applyProtection="0">
      <alignment horizontal="left" vertical="center" indent="1"/>
    </xf>
    <xf numFmtId="0" fontId="18" fillId="49" borderId="72" applyNumberFormat="0" applyProtection="0">
      <alignment horizontal="left" vertical="center" indent="1"/>
    </xf>
    <xf numFmtId="0" fontId="18" fillId="51" borderId="72" applyNumberFormat="0" applyProtection="0">
      <alignment horizontal="left" vertical="center" indent="1"/>
    </xf>
    <xf numFmtId="0" fontId="18" fillId="50" borderId="72" applyNumberFormat="0" applyProtection="0">
      <alignment horizontal="left" vertical="center" indent="1"/>
    </xf>
    <xf numFmtId="0" fontId="18" fillId="36"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4" fontId="25" fillId="52" borderId="72" applyNumberFormat="0" applyProtection="0">
      <alignment vertical="center"/>
    </xf>
    <xf numFmtId="4" fontId="25" fillId="52" borderId="72" applyNumberFormat="0" applyProtection="0">
      <alignment horizontal="left" vertical="center" indent="1"/>
    </xf>
    <xf numFmtId="4" fontId="25"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6" fillId="46" borderId="72"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left" vertical="center" indent="1"/>
    </xf>
    <xf numFmtId="4" fontId="25" fillId="47" borderId="72" applyNumberFormat="0" applyProtection="0">
      <alignment horizontal="left" vertical="center" indent="1"/>
    </xf>
    <xf numFmtId="4" fontId="25" fillId="49" borderId="72" applyNumberFormat="0" applyProtection="0">
      <alignment horizontal="left" vertical="center" indent="1"/>
    </xf>
    <xf numFmtId="4" fontId="25"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2" borderId="72" applyNumberFormat="0" applyProtection="0">
      <alignment vertical="center"/>
    </xf>
    <xf numFmtId="4" fontId="27" fillId="52" borderId="72" applyNumberFormat="0" applyProtection="0">
      <alignment vertical="center"/>
    </xf>
    <xf numFmtId="4" fontId="25" fillId="52" borderId="72" applyNumberFormat="0" applyProtection="0">
      <alignment horizontal="left" vertical="center" indent="1"/>
    </xf>
    <xf numFmtId="4" fontId="25" fillId="52" borderId="72" applyNumberFormat="0" applyProtection="0">
      <alignment horizontal="left" vertical="center" indent="1"/>
    </xf>
    <xf numFmtId="4" fontId="25" fillId="47" borderId="72" applyNumberFormat="0" applyProtection="0">
      <alignment horizontal="right" vertical="center"/>
    </xf>
    <xf numFmtId="4" fontId="27"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30" fillId="47" borderId="72" applyNumberFormat="0" applyProtection="0">
      <alignment horizontal="right" vertical="center"/>
    </xf>
    <xf numFmtId="4" fontId="25" fillId="34" borderId="72" applyNumberFormat="0" applyProtection="0">
      <alignment vertical="center"/>
    </xf>
    <xf numFmtId="4" fontId="26" fillId="35" borderId="73" applyNumberFormat="0" applyProtection="0">
      <alignment vertical="center"/>
    </xf>
    <xf numFmtId="4" fontId="26" fillId="35" borderId="73" applyNumberFormat="0" applyProtection="0">
      <alignment vertical="center"/>
    </xf>
    <xf numFmtId="4" fontId="27" fillId="34" borderId="72" applyNumberFormat="0" applyProtection="0">
      <alignment vertical="center"/>
    </xf>
    <xf numFmtId="4" fontId="25" fillId="34" borderId="72" applyNumberFormat="0" applyProtection="0">
      <alignment horizontal="left" vertical="center" indent="1"/>
    </xf>
    <xf numFmtId="4" fontId="25" fillId="34"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37" borderId="72" applyNumberFormat="0" applyProtection="0">
      <alignment horizontal="right" vertical="center"/>
    </xf>
    <xf numFmtId="4" fontId="25" fillId="38" borderId="72" applyNumberFormat="0" applyProtection="0">
      <alignment horizontal="right" vertical="center"/>
    </xf>
    <xf numFmtId="4" fontId="25" fillId="39" borderId="72" applyNumberFormat="0" applyProtection="0">
      <alignment horizontal="right" vertical="center"/>
    </xf>
    <xf numFmtId="4" fontId="25" fillId="40" borderId="72" applyNumberFormat="0" applyProtection="0">
      <alignment horizontal="right" vertical="center"/>
    </xf>
    <xf numFmtId="4" fontId="25" fillId="41" borderId="72" applyNumberFormat="0" applyProtection="0">
      <alignment horizontal="right" vertical="center"/>
    </xf>
    <xf numFmtId="4" fontId="25" fillId="42" borderId="72" applyNumberFormat="0" applyProtection="0">
      <alignment horizontal="right" vertical="center"/>
    </xf>
    <xf numFmtId="4" fontId="25" fillId="43" borderId="72" applyNumberFormat="0" applyProtection="0">
      <alignment horizontal="right" vertical="center"/>
    </xf>
    <xf numFmtId="4" fontId="25" fillId="44" borderId="72" applyNumberFormat="0" applyProtection="0">
      <alignment horizontal="right" vertical="center"/>
    </xf>
    <xf numFmtId="4" fontId="25" fillId="45" borderId="72" applyNumberFormat="0" applyProtection="0">
      <alignment horizontal="right" vertical="center"/>
    </xf>
    <xf numFmtId="4" fontId="26" fillId="46" borderId="72"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4" fontId="25" fillId="47" borderId="74"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47" borderId="72" applyNumberFormat="0" applyProtection="0">
      <alignment horizontal="left" vertical="center" indent="1"/>
    </xf>
    <xf numFmtId="4" fontId="25" fillId="47" borderId="72" applyNumberFormat="0" applyProtection="0">
      <alignment horizontal="left" vertical="center" indent="1"/>
    </xf>
    <xf numFmtId="4" fontId="25" fillId="49" borderId="72" applyNumberFormat="0" applyProtection="0">
      <alignment horizontal="left" vertical="center" indent="1"/>
    </xf>
    <xf numFmtId="4" fontId="25"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49"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0"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51"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2" borderId="72" applyNumberFormat="0" applyProtection="0">
      <alignment vertical="center"/>
    </xf>
    <xf numFmtId="4" fontId="27" fillId="52" borderId="72" applyNumberFormat="0" applyProtection="0">
      <alignment vertical="center"/>
    </xf>
    <xf numFmtId="4" fontId="25" fillId="52" borderId="72" applyNumberFormat="0" applyProtection="0">
      <alignment horizontal="left" vertical="center" indent="1"/>
    </xf>
    <xf numFmtId="4" fontId="25" fillId="52" borderId="72" applyNumberFormat="0" applyProtection="0">
      <alignment horizontal="left" vertical="center" indent="1"/>
    </xf>
    <xf numFmtId="4" fontId="25" fillId="47" borderId="72" applyNumberFormat="0" applyProtection="0">
      <alignment horizontal="right" vertical="center"/>
    </xf>
    <xf numFmtId="4" fontId="27" fillId="47" borderId="72" applyNumberFormat="0" applyProtection="0">
      <alignment horizontal="righ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25" fillId="53" borderId="73" applyNumberFormat="0" applyProtection="0">
      <alignment horizontal="left" vertical="center"/>
    </xf>
    <xf numFmtId="4" fontId="25" fillId="53" borderId="73" applyNumberFormat="0" applyProtection="0">
      <alignment horizontal="left" vertical="center"/>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0" fontId="18" fillId="36" borderId="72" applyNumberFormat="0" applyProtection="0">
      <alignment horizontal="left" vertical="center" indent="1"/>
    </xf>
    <xf numFmtId="4" fontId="30" fillId="47" borderId="72" applyNumberFormat="0" applyProtection="0">
      <alignment horizontal="right" vertical="center"/>
    </xf>
    <xf numFmtId="4" fontId="25" fillId="34" borderId="83" applyNumberFormat="0" applyProtection="0">
      <alignment horizontal="left" vertical="center" indent="1"/>
    </xf>
    <xf numFmtId="4" fontId="25" fillId="34" borderId="83" applyNumberFormat="0" applyProtection="0">
      <alignment vertical="center"/>
    </xf>
    <xf numFmtId="4" fontId="26" fillId="35" borderId="84" applyNumberFormat="0" applyProtection="0">
      <alignment vertical="center"/>
    </xf>
    <xf numFmtId="4" fontId="26" fillId="35" borderId="84" applyNumberFormat="0" applyProtection="0">
      <alignment vertical="center"/>
    </xf>
    <xf numFmtId="4" fontId="27" fillId="34" borderId="83" applyNumberFormat="0" applyProtection="0">
      <alignment vertical="center"/>
    </xf>
    <xf numFmtId="4" fontId="25" fillId="34" borderId="83" applyNumberFormat="0" applyProtection="0">
      <alignment horizontal="left" vertical="center" indent="1"/>
    </xf>
    <xf numFmtId="4" fontId="25" fillId="34"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37" borderId="83" applyNumberFormat="0" applyProtection="0">
      <alignment horizontal="right" vertical="center"/>
    </xf>
    <xf numFmtId="4" fontId="25" fillId="38" borderId="83" applyNumberFormat="0" applyProtection="0">
      <alignment horizontal="right" vertical="center"/>
    </xf>
    <xf numFmtId="4" fontId="25" fillId="39" borderId="83" applyNumberFormat="0" applyProtection="0">
      <alignment horizontal="right" vertical="center"/>
    </xf>
    <xf numFmtId="4" fontId="25" fillId="40" borderId="83" applyNumberFormat="0" applyProtection="0">
      <alignment horizontal="right" vertical="center"/>
    </xf>
    <xf numFmtId="4" fontId="25" fillId="41" borderId="83" applyNumberFormat="0" applyProtection="0">
      <alignment horizontal="right" vertical="center"/>
    </xf>
    <xf numFmtId="4" fontId="25" fillId="42" borderId="83" applyNumberFormat="0" applyProtection="0">
      <alignment horizontal="right" vertical="center"/>
    </xf>
    <xf numFmtId="4" fontId="25" fillId="43" borderId="83" applyNumberFormat="0" applyProtection="0">
      <alignment horizontal="right" vertical="center"/>
    </xf>
    <xf numFmtId="4" fontId="25" fillId="44" borderId="83" applyNumberFormat="0" applyProtection="0">
      <alignment horizontal="right" vertical="center"/>
    </xf>
    <xf numFmtId="4" fontId="25" fillId="45" borderId="83" applyNumberFormat="0" applyProtection="0">
      <alignment horizontal="right" vertical="center"/>
    </xf>
    <xf numFmtId="4" fontId="26" fillId="46" borderId="83"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left" vertical="center" indent="1"/>
    </xf>
    <xf numFmtId="4" fontId="25" fillId="47" borderId="83" applyNumberFormat="0" applyProtection="0">
      <alignment horizontal="left" vertical="center" indent="1"/>
    </xf>
    <xf numFmtId="4" fontId="25" fillId="49" borderId="83" applyNumberFormat="0" applyProtection="0">
      <alignment horizontal="left" vertical="center" indent="1"/>
    </xf>
    <xf numFmtId="4" fontId="25"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2" borderId="83" applyNumberFormat="0" applyProtection="0">
      <alignment vertical="center"/>
    </xf>
    <xf numFmtId="4" fontId="27" fillId="52" borderId="83" applyNumberFormat="0" applyProtection="0">
      <alignment vertical="center"/>
    </xf>
    <xf numFmtId="4" fontId="25" fillId="52" borderId="83" applyNumberFormat="0" applyProtection="0">
      <alignment horizontal="left" vertical="center" indent="1"/>
    </xf>
    <xf numFmtId="4" fontId="25" fillId="52" borderId="83" applyNumberFormat="0" applyProtection="0">
      <alignment horizontal="left" vertical="center" indent="1"/>
    </xf>
    <xf numFmtId="4" fontId="25" fillId="47" borderId="83" applyNumberFormat="0" applyProtection="0">
      <alignment horizontal="right" vertical="center"/>
    </xf>
    <xf numFmtId="4" fontId="27"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30" fillId="47" borderId="83" applyNumberFormat="0" applyProtection="0">
      <alignment horizontal="right" vertical="center"/>
    </xf>
    <xf numFmtId="4" fontId="25" fillId="34" borderId="83" applyNumberFormat="0" applyProtection="0">
      <alignment vertical="center"/>
    </xf>
    <xf numFmtId="4" fontId="26" fillId="35" borderId="84" applyNumberFormat="0" applyProtection="0">
      <alignment vertical="center"/>
    </xf>
    <xf numFmtId="4" fontId="26" fillId="35" borderId="84" applyNumberFormat="0" applyProtection="0">
      <alignment vertical="center"/>
    </xf>
    <xf numFmtId="4" fontId="27" fillId="34" borderId="83" applyNumberFormat="0" applyProtection="0">
      <alignment vertical="center"/>
    </xf>
    <xf numFmtId="4" fontId="25" fillId="34" borderId="83" applyNumberFormat="0" applyProtection="0">
      <alignment horizontal="left" vertical="center" indent="1"/>
    </xf>
    <xf numFmtId="4" fontId="25" fillId="34"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37" borderId="83" applyNumberFormat="0" applyProtection="0">
      <alignment horizontal="right" vertical="center"/>
    </xf>
    <xf numFmtId="4" fontId="25" fillId="38" borderId="83" applyNumberFormat="0" applyProtection="0">
      <alignment horizontal="right" vertical="center"/>
    </xf>
    <xf numFmtId="4" fontId="25" fillId="39" borderId="83" applyNumberFormat="0" applyProtection="0">
      <alignment horizontal="right" vertical="center"/>
    </xf>
    <xf numFmtId="4" fontId="25" fillId="40" borderId="83" applyNumberFormat="0" applyProtection="0">
      <alignment horizontal="right" vertical="center"/>
    </xf>
    <xf numFmtId="4" fontId="25" fillId="41" borderId="83" applyNumberFormat="0" applyProtection="0">
      <alignment horizontal="right" vertical="center"/>
    </xf>
    <xf numFmtId="4" fontId="25" fillId="42" borderId="83" applyNumberFormat="0" applyProtection="0">
      <alignment horizontal="right" vertical="center"/>
    </xf>
    <xf numFmtId="4" fontId="25" fillId="43" borderId="83" applyNumberFormat="0" applyProtection="0">
      <alignment horizontal="right" vertical="center"/>
    </xf>
    <xf numFmtId="4" fontId="25" fillId="44" borderId="83" applyNumberFormat="0" applyProtection="0">
      <alignment horizontal="right" vertical="center"/>
    </xf>
    <xf numFmtId="4" fontId="25" fillId="45" borderId="83" applyNumberFormat="0" applyProtection="0">
      <alignment horizontal="right" vertical="center"/>
    </xf>
    <xf numFmtId="4" fontId="26" fillId="46" borderId="83"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left" vertical="center" indent="1"/>
    </xf>
    <xf numFmtId="4" fontId="25" fillId="47" borderId="83" applyNumberFormat="0" applyProtection="0">
      <alignment horizontal="left" vertical="center" indent="1"/>
    </xf>
    <xf numFmtId="4" fontId="25" fillId="49" borderId="83" applyNumberFormat="0" applyProtection="0">
      <alignment horizontal="left" vertical="center" indent="1"/>
    </xf>
    <xf numFmtId="4" fontId="25"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2" borderId="83" applyNumberFormat="0" applyProtection="0">
      <alignment vertical="center"/>
    </xf>
    <xf numFmtId="4" fontId="27" fillId="52" borderId="83" applyNumberFormat="0" applyProtection="0">
      <alignment vertical="center"/>
    </xf>
    <xf numFmtId="4" fontId="25" fillId="52" borderId="83" applyNumberFormat="0" applyProtection="0">
      <alignment horizontal="left" vertical="center" indent="1"/>
    </xf>
    <xf numFmtId="4" fontId="25" fillId="52" borderId="83" applyNumberFormat="0" applyProtection="0">
      <alignment horizontal="left" vertical="center" indent="1"/>
    </xf>
    <xf numFmtId="4" fontId="25" fillId="47" borderId="83" applyNumberFormat="0" applyProtection="0">
      <alignment horizontal="right" vertical="center"/>
    </xf>
    <xf numFmtId="4" fontId="27"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30"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right" vertical="center"/>
    </xf>
    <xf numFmtId="4" fontId="25" fillId="52" borderId="83" applyNumberFormat="0" applyProtection="0">
      <alignment horizontal="left" vertical="center" indent="1"/>
    </xf>
    <xf numFmtId="4" fontId="25" fillId="52" borderId="83" applyNumberFormat="0" applyProtection="0">
      <alignment vertical="center"/>
    </xf>
    <xf numFmtId="0" fontId="18" fillId="36"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0" fontId="18" fillId="50" borderId="83" applyNumberFormat="0" applyProtection="0">
      <alignment horizontal="left" vertical="center" indent="1"/>
    </xf>
    <xf numFmtId="0" fontId="18" fillId="51" borderId="83" applyNumberFormat="0" applyProtection="0">
      <alignment horizontal="left" vertical="center" indent="1"/>
    </xf>
    <xf numFmtId="0" fontId="18" fillId="49" borderId="83" applyNumberFormat="0" applyProtection="0">
      <alignment horizontal="left" vertical="center" indent="1"/>
    </xf>
    <xf numFmtId="0" fontId="18" fillId="50" borderId="83" applyNumberFormat="0" applyProtection="0">
      <alignment horizontal="left" vertical="center" indent="1"/>
    </xf>
    <xf numFmtId="4" fontId="25" fillId="49" borderId="83" applyNumberFormat="0" applyProtection="0">
      <alignment horizontal="left" vertical="center" indent="1"/>
    </xf>
    <xf numFmtId="0" fontId="18" fillId="49" borderId="83"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4" borderId="83" applyNumberFormat="0" applyProtection="0">
      <alignment horizontal="right" vertical="center"/>
    </xf>
    <xf numFmtId="4" fontId="25" fillId="45" borderId="83" applyNumberFormat="0" applyProtection="0">
      <alignment horizontal="right" vertical="center"/>
    </xf>
    <xf numFmtId="4" fontId="25" fillId="40" borderId="83" applyNumberFormat="0" applyProtection="0">
      <alignment horizontal="right" vertical="center"/>
    </xf>
    <xf numFmtId="4" fontId="25" fillId="41" borderId="83" applyNumberFormat="0" applyProtection="0">
      <alignment horizontal="right" vertical="center"/>
    </xf>
    <xf numFmtId="0" fontId="18" fillId="36" borderId="83" applyNumberFormat="0" applyProtection="0">
      <alignment horizontal="left" vertical="center" indent="1"/>
    </xf>
    <xf numFmtId="4" fontId="25" fillId="3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7" fillId="34" borderId="83" applyNumberFormat="0" applyProtection="0">
      <alignment vertical="center"/>
    </xf>
    <xf numFmtId="4" fontId="25" fillId="34"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7" fillId="47" borderId="83" applyNumberFormat="0" applyProtection="0">
      <alignment horizontal="right" vertical="center"/>
    </xf>
    <xf numFmtId="4" fontId="25" fillId="52" borderId="83" applyNumberFormat="0" applyProtection="0">
      <alignment horizontal="left" vertical="center" indent="1"/>
    </xf>
    <xf numFmtId="4" fontId="27" fillId="52" borderId="83" applyNumberFormat="0" applyProtection="0">
      <alignmen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0" borderId="83" applyNumberFormat="0" applyProtection="0">
      <alignment horizontal="left" vertical="center" indent="1"/>
    </xf>
    <xf numFmtId="0" fontId="18" fillId="49" borderId="83" applyNumberFormat="0" applyProtection="0">
      <alignment horizontal="left" vertical="center" indent="1"/>
    </xf>
    <xf numFmtId="0" fontId="18" fillId="50" borderId="83" applyNumberFormat="0" applyProtection="0">
      <alignment horizontal="left" vertical="center" indent="1"/>
    </xf>
    <xf numFmtId="0" fontId="18" fillId="51" borderId="83" applyNumberFormat="0" applyProtection="0">
      <alignment horizontal="left" vertical="center" indent="1"/>
    </xf>
    <xf numFmtId="4" fontId="25" fillId="49" borderId="83" applyNumberFormat="0" applyProtection="0">
      <alignment horizontal="left" vertical="center" indent="1"/>
    </xf>
    <xf numFmtId="4" fontId="25" fillId="47" borderId="83" applyNumberFormat="0" applyProtection="0">
      <alignment horizontal="left" vertical="center" indent="1"/>
    </xf>
    <xf numFmtId="0" fontId="18" fillId="36" borderId="83" applyNumberFormat="0" applyProtection="0">
      <alignment horizontal="left" vertical="center" indent="1"/>
    </xf>
    <xf numFmtId="4" fontId="25" fillId="47" borderId="85"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30"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7" fillId="47" borderId="83" applyNumberFormat="0" applyProtection="0">
      <alignment horizontal="right" vertical="center"/>
    </xf>
    <xf numFmtId="4" fontId="25" fillId="52" borderId="83" applyNumberFormat="0" applyProtection="0">
      <alignment horizontal="left" vertical="center" indent="1"/>
    </xf>
    <xf numFmtId="4" fontId="27" fillId="52" borderId="83" applyNumberFormat="0" applyProtection="0">
      <alignmen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4" fontId="25" fillId="49" borderId="83" applyNumberFormat="0" applyProtection="0">
      <alignment horizontal="left" vertical="center" indent="1"/>
    </xf>
    <xf numFmtId="4" fontId="25" fillId="47" borderId="83" applyNumberFormat="0" applyProtection="0">
      <alignment horizontal="left" vertical="center" indent="1"/>
    </xf>
    <xf numFmtId="0" fontId="18" fillId="36" borderId="83"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6" fillId="46" borderId="83" applyNumberFormat="0" applyProtection="0">
      <alignment horizontal="left" vertical="center" indent="1"/>
    </xf>
    <xf numFmtId="4" fontId="25" fillId="43" borderId="83" applyNumberFormat="0" applyProtection="0">
      <alignment horizontal="right" vertical="center"/>
    </xf>
    <xf numFmtId="4" fontId="25" fillId="42" borderId="83" applyNumberFormat="0" applyProtection="0">
      <alignment horizontal="right" vertical="center"/>
    </xf>
    <xf numFmtId="4" fontId="25" fillId="39" borderId="83" applyNumberFormat="0" applyProtection="0">
      <alignment horizontal="right" vertical="center"/>
    </xf>
    <xf numFmtId="4" fontId="25" fillId="38"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34" borderId="83" applyNumberFormat="0" applyProtection="0">
      <alignment horizontal="left" vertical="center" indent="1"/>
    </xf>
    <xf numFmtId="4" fontId="26" fillId="35" borderId="84" applyNumberFormat="0" applyProtection="0">
      <alignment vertical="center"/>
    </xf>
    <xf numFmtId="4" fontId="26" fillId="35" borderId="84" applyNumberFormat="0" applyProtection="0">
      <alignment vertical="center"/>
    </xf>
    <xf numFmtId="4" fontId="25" fillId="34" borderId="83" applyNumberFormat="0" applyProtection="0">
      <alignment vertical="center"/>
    </xf>
    <xf numFmtId="4" fontId="30"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right" vertical="center"/>
    </xf>
    <xf numFmtId="4" fontId="25" fillId="52" borderId="83" applyNumberFormat="0" applyProtection="0">
      <alignment horizontal="left" vertical="center" indent="1"/>
    </xf>
    <xf numFmtId="4" fontId="25" fillId="52" borderId="83" applyNumberFormat="0" applyProtection="0">
      <alignmen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51"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4" fontId="25" fillId="49" borderId="83" applyNumberFormat="0" applyProtection="0">
      <alignment horizontal="left" vertical="center" indent="1"/>
    </xf>
    <xf numFmtId="4" fontId="25" fillId="47" borderId="83" applyNumberFormat="0" applyProtection="0">
      <alignment horizontal="left" vertical="center" indent="1"/>
    </xf>
    <xf numFmtId="0" fontId="18" fillId="36" borderId="83"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6" fillId="46" borderId="83" applyNumberFormat="0" applyProtection="0">
      <alignment horizontal="left" vertical="center" indent="1"/>
    </xf>
    <xf numFmtId="4" fontId="25" fillId="45" borderId="83" applyNumberFormat="0" applyProtection="0">
      <alignment horizontal="right" vertical="center"/>
    </xf>
    <xf numFmtId="4" fontId="25" fillId="44" borderId="83" applyNumberFormat="0" applyProtection="0">
      <alignment horizontal="right" vertical="center"/>
    </xf>
    <xf numFmtId="4" fontId="25" fillId="34" borderId="83" applyNumberFormat="0" applyProtection="0">
      <alignment vertical="center"/>
    </xf>
    <xf numFmtId="4" fontId="25" fillId="39" borderId="83" applyNumberFormat="0" applyProtection="0">
      <alignment horizontal="right" vertical="center"/>
    </xf>
    <xf numFmtId="4" fontId="26" fillId="35" borderId="84" applyNumberFormat="0" applyProtection="0">
      <alignment vertical="center"/>
    </xf>
    <xf numFmtId="4" fontId="25" fillId="45" borderId="83" applyNumberFormat="0" applyProtection="0">
      <alignment horizontal="right" vertical="center"/>
    </xf>
    <xf numFmtId="4" fontId="25" fillId="38" borderId="83" applyNumberFormat="0" applyProtection="0">
      <alignment horizontal="right" vertical="center"/>
    </xf>
    <xf numFmtId="4" fontId="25" fillId="34" borderId="83" applyNumberFormat="0" applyProtection="0">
      <alignment horizontal="left" vertical="center" indent="1"/>
    </xf>
    <xf numFmtId="4" fontId="25" fillId="34" borderId="83" applyNumberFormat="0" applyProtection="0">
      <alignment vertical="center"/>
    </xf>
    <xf numFmtId="4" fontId="25" fillId="40" borderId="83" applyNumberFormat="0" applyProtection="0">
      <alignment horizontal="right" vertical="center"/>
    </xf>
    <xf numFmtId="4" fontId="25" fillId="43" borderId="83" applyNumberFormat="0" applyProtection="0">
      <alignment horizontal="right" vertical="center"/>
    </xf>
    <xf numFmtId="4" fontId="27" fillId="34" borderId="83" applyNumberFormat="0" applyProtection="0">
      <alignment vertical="center"/>
    </xf>
    <xf numFmtId="4" fontId="26" fillId="35" borderId="84" applyNumberFormat="0" applyProtection="0">
      <alignmen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7" fillId="34" borderId="83" applyNumberFormat="0" applyProtection="0">
      <alignment vertical="center"/>
    </xf>
    <xf numFmtId="4" fontId="25" fillId="34"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37" borderId="83" applyNumberFormat="0" applyProtection="0">
      <alignment horizontal="right" vertical="center"/>
    </xf>
    <xf numFmtId="4" fontId="25" fillId="38" borderId="83" applyNumberFormat="0" applyProtection="0">
      <alignment horizontal="right" vertical="center"/>
    </xf>
    <xf numFmtId="4" fontId="25" fillId="39" borderId="83" applyNumberFormat="0" applyProtection="0">
      <alignment horizontal="right" vertical="center"/>
    </xf>
    <xf numFmtId="4" fontId="25" fillId="42" borderId="83" applyNumberFormat="0" applyProtection="0">
      <alignment horizontal="right" vertical="center"/>
    </xf>
    <xf numFmtId="4" fontId="25" fillId="43" borderId="83" applyNumberFormat="0" applyProtection="0">
      <alignment horizontal="right" vertical="center"/>
    </xf>
    <xf numFmtId="4" fontId="26" fillId="35" borderId="84" applyNumberFormat="0" applyProtection="0">
      <alignment vertical="center"/>
    </xf>
    <xf numFmtId="4" fontId="25" fillId="42" borderId="83" applyNumberFormat="0" applyProtection="0">
      <alignment horizontal="right" vertical="center"/>
    </xf>
    <xf numFmtId="4" fontId="25" fillId="41" borderId="83" applyNumberFormat="0" applyProtection="0">
      <alignment horizontal="right" vertical="center"/>
    </xf>
    <xf numFmtId="4" fontId="25" fillId="40" borderId="83" applyNumberFormat="0" applyProtection="0">
      <alignment horizontal="right" vertical="center"/>
    </xf>
    <xf numFmtId="4" fontId="25" fillId="39" borderId="83" applyNumberFormat="0" applyProtection="0">
      <alignment horizontal="right" vertical="center"/>
    </xf>
    <xf numFmtId="4" fontId="25" fillId="38" borderId="83" applyNumberFormat="0" applyProtection="0">
      <alignment horizontal="right" vertical="center"/>
    </xf>
    <xf numFmtId="4" fontId="25" fillId="3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44" borderId="83" applyNumberFormat="0" applyProtection="0">
      <alignment horizontal="right" vertical="center"/>
    </xf>
    <xf numFmtId="4" fontId="25" fillId="43" borderId="83" applyNumberFormat="0" applyProtection="0">
      <alignment horizontal="right" vertical="center"/>
    </xf>
    <xf numFmtId="4" fontId="25" fillId="3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6" fillId="35" borderId="84" applyNumberFormat="0" applyProtection="0">
      <alignment vertical="center"/>
    </xf>
    <xf numFmtId="4" fontId="27" fillId="34" borderId="83" applyNumberFormat="0" applyProtection="0">
      <alignment vertical="center"/>
    </xf>
    <xf numFmtId="4" fontId="25" fillId="34" borderId="83" applyNumberFormat="0" applyProtection="0">
      <alignment horizontal="left" vertical="center" indent="1"/>
    </xf>
    <xf numFmtId="4" fontId="25" fillId="34" borderId="83" applyNumberFormat="0" applyProtection="0">
      <alignment vertical="center"/>
    </xf>
    <xf numFmtId="4" fontId="26" fillId="46" borderId="83" applyNumberFormat="0" applyProtection="0">
      <alignment horizontal="left" vertical="center" indent="1"/>
    </xf>
    <xf numFmtId="4" fontId="25" fillId="47" borderId="85" applyNumberFormat="0" applyProtection="0">
      <alignment horizontal="left" vertical="center" indent="1"/>
    </xf>
    <xf numFmtId="0" fontId="18" fillId="49"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41" borderId="83" applyNumberFormat="0" applyProtection="0">
      <alignment horizontal="right" vertical="center"/>
    </xf>
    <xf numFmtId="0" fontId="18" fillId="50" borderId="83" applyNumberFormat="0" applyProtection="0">
      <alignment horizontal="left" vertical="center" indent="1"/>
    </xf>
    <xf numFmtId="4" fontId="25" fillId="47" borderId="85" applyNumberFormat="0" applyProtection="0">
      <alignment horizontal="left" vertical="center" indent="1"/>
    </xf>
    <xf numFmtId="4" fontId="25" fillId="47" borderId="83" applyNumberFormat="0" applyProtection="0">
      <alignment horizontal="left" vertical="center" indent="1"/>
    </xf>
    <xf numFmtId="0" fontId="18" fillId="49" borderId="83" applyNumberFormat="0" applyProtection="0">
      <alignment horizontal="left" vertical="center" indent="1"/>
    </xf>
    <xf numFmtId="4" fontId="25" fillId="47" borderId="83" applyNumberFormat="0" applyProtection="0">
      <alignment horizontal="right" vertical="center"/>
    </xf>
    <xf numFmtId="4" fontId="25" fillId="53" borderId="84" applyNumberFormat="0" applyProtection="0">
      <alignment horizontal="left" vertical="center"/>
    </xf>
    <xf numFmtId="4" fontId="25" fillId="41" borderId="83" applyNumberFormat="0" applyProtection="0">
      <alignment horizontal="right" vertical="center"/>
    </xf>
    <xf numFmtId="0" fontId="18" fillId="36" borderId="83" applyNumberFormat="0" applyProtection="0">
      <alignment horizontal="left" vertical="center" indent="1"/>
    </xf>
    <xf numFmtId="4" fontId="25" fillId="49" borderId="83" applyNumberFormat="0" applyProtection="0">
      <alignment horizontal="left" vertical="center" indent="1"/>
    </xf>
    <xf numFmtId="4" fontId="25" fillId="47" borderId="85" applyNumberFormat="0" applyProtection="0">
      <alignment horizontal="left" vertical="center" indent="1"/>
    </xf>
    <xf numFmtId="0" fontId="18" fillId="50" borderId="83" applyNumberFormat="0" applyProtection="0">
      <alignment horizontal="left" vertical="center" indent="1"/>
    </xf>
    <xf numFmtId="0" fontId="18" fillId="36" borderId="83" applyNumberFormat="0" applyProtection="0">
      <alignment horizontal="left" vertical="center" indent="1"/>
    </xf>
    <xf numFmtId="4" fontId="25" fillId="52" borderId="83" applyNumberFormat="0" applyProtection="0">
      <alignment horizontal="left" vertical="center" indent="1"/>
    </xf>
    <xf numFmtId="0" fontId="18" fillId="36" borderId="83" applyNumberFormat="0" applyProtection="0">
      <alignment horizontal="left" vertical="center" indent="1"/>
    </xf>
    <xf numFmtId="4" fontId="26" fillId="35" borderId="84" applyNumberFormat="0" applyProtection="0">
      <alignment vertical="center"/>
    </xf>
    <xf numFmtId="4" fontId="25" fillId="40" borderId="83" applyNumberFormat="0" applyProtection="0">
      <alignment horizontal="right" vertical="center"/>
    </xf>
    <xf numFmtId="4" fontId="25" fillId="44" borderId="83" applyNumberFormat="0" applyProtection="0">
      <alignment horizontal="right" vertical="center"/>
    </xf>
    <xf numFmtId="4" fontId="25" fillId="45" borderId="83" applyNumberFormat="0" applyProtection="0">
      <alignment horizontal="right" vertical="center"/>
    </xf>
    <xf numFmtId="0" fontId="18" fillId="49"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2" borderId="83" applyNumberFormat="0" applyProtection="0">
      <alignment vertical="center"/>
    </xf>
    <xf numFmtId="4" fontId="26" fillId="35" borderId="84" applyNumberFormat="0" applyProtection="0">
      <alignment vertical="center"/>
    </xf>
    <xf numFmtId="0" fontId="18" fillId="36" borderId="83" applyNumberFormat="0" applyProtection="0">
      <alignment horizontal="left" vertical="center" indent="1"/>
    </xf>
    <xf numFmtId="4" fontId="25" fillId="34" borderId="83" applyNumberFormat="0" applyProtection="0">
      <alignment horizontal="left" vertical="center" indent="1"/>
    </xf>
    <xf numFmtId="4" fontId="25" fillId="42" borderId="83" applyNumberFormat="0" applyProtection="0">
      <alignment horizontal="right" vertical="center"/>
    </xf>
    <xf numFmtId="4" fontId="25" fillId="34"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30" fillId="47" borderId="83" applyNumberFormat="0" applyProtection="0">
      <alignment horizontal="right" vertical="center"/>
    </xf>
    <xf numFmtId="4" fontId="25" fillId="34" borderId="83" applyNumberFormat="0" applyProtection="0">
      <alignment vertical="center"/>
    </xf>
    <xf numFmtId="4" fontId="26" fillId="35" borderId="84" applyNumberFormat="0" applyProtection="0">
      <alignment vertical="center"/>
    </xf>
    <xf numFmtId="4" fontId="26" fillId="35" borderId="84" applyNumberFormat="0" applyProtection="0">
      <alignment vertical="center"/>
    </xf>
    <xf numFmtId="4" fontId="25" fillId="34"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38" borderId="83" applyNumberFormat="0" applyProtection="0">
      <alignment horizontal="right" vertical="center"/>
    </xf>
    <xf numFmtId="4" fontId="25" fillId="39" borderId="83" applyNumberFormat="0" applyProtection="0">
      <alignment horizontal="right" vertical="center"/>
    </xf>
    <xf numFmtId="4" fontId="25" fillId="42" borderId="83" applyNumberFormat="0" applyProtection="0">
      <alignment horizontal="right" vertical="center"/>
    </xf>
    <xf numFmtId="4" fontId="25" fillId="43" borderId="83" applyNumberFormat="0" applyProtection="0">
      <alignment horizontal="right" vertical="center"/>
    </xf>
    <xf numFmtId="4" fontId="26" fillId="46" borderId="83"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left" vertical="center" indent="1"/>
    </xf>
    <xf numFmtId="4" fontId="25"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7" fillId="52" borderId="83" applyNumberFormat="0" applyProtection="0">
      <alignment vertical="center"/>
    </xf>
    <xf numFmtId="4" fontId="25" fillId="52" borderId="83" applyNumberFormat="0" applyProtection="0">
      <alignment horizontal="left" vertical="center" indent="1"/>
    </xf>
    <xf numFmtId="4" fontId="27"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30" fillId="47" borderId="83" applyNumberFormat="0" applyProtection="0">
      <alignment horizontal="right" vertical="center"/>
    </xf>
    <xf numFmtId="4" fontId="25" fillId="47" borderId="85"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left" vertical="center" indent="1"/>
    </xf>
    <xf numFmtId="4" fontId="25" fillId="49" borderId="83" applyNumberFormat="0" applyProtection="0">
      <alignment horizontal="left" vertical="center" indent="1"/>
    </xf>
    <xf numFmtId="0" fontId="18" fillId="51" borderId="83" applyNumberFormat="0" applyProtection="0">
      <alignment horizontal="left" vertical="center" indent="1"/>
    </xf>
    <xf numFmtId="0" fontId="18" fillId="50" borderId="83" applyNumberFormat="0" applyProtection="0">
      <alignment horizontal="left" vertical="center" indent="1"/>
    </xf>
    <xf numFmtId="0" fontId="18" fillId="49" borderId="83" applyNumberFormat="0" applyProtection="0">
      <alignment horizontal="left" vertical="center" indent="1"/>
    </xf>
    <xf numFmtId="0" fontId="18" fillId="50"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7" fillId="52" borderId="83" applyNumberFormat="0" applyProtection="0">
      <alignment vertical="center"/>
    </xf>
    <xf numFmtId="4" fontId="25" fillId="52" borderId="83" applyNumberFormat="0" applyProtection="0">
      <alignment horizontal="left" vertical="center" indent="1"/>
    </xf>
    <xf numFmtId="4" fontId="27"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34" borderId="83" applyNumberFormat="0" applyProtection="0">
      <alignment horizontal="left" vertical="center" indent="1"/>
    </xf>
    <xf numFmtId="4" fontId="27" fillId="34" borderId="83" applyNumberFormat="0" applyProtection="0">
      <alignmen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37" borderId="83" applyNumberFormat="0" applyProtection="0">
      <alignment horizontal="right" vertical="center"/>
    </xf>
    <xf numFmtId="0" fontId="18" fillId="36" borderId="83" applyNumberFormat="0" applyProtection="0">
      <alignment horizontal="left" vertical="center" indent="1"/>
    </xf>
    <xf numFmtId="4" fontId="25" fillId="41" borderId="83" applyNumberFormat="0" applyProtection="0">
      <alignment horizontal="right" vertical="center"/>
    </xf>
    <xf numFmtId="4" fontId="25" fillId="40" borderId="83" applyNumberFormat="0" applyProtection="0">
      <alignment horizontal="right" vertical="center"/>
    </xf>
    <xf numFmtId="4" fontId="25" fillId="45" borderId="83" applyNumberFormat="0" applyProtection="0">
      <alignment horizontal="right" vertical="center"/>
    </xf>
    <xf numFmtId="4" fontId="25" fillId="44" borderId="83" applyNumberFormat="0" applyProtection="0">
      <alignment horizontal="right" vertical="center"/>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3" applyNumberFormat="0" applyProtection="0">
      <alignment horizontal="left" vertical="center" indent="1"/>
    </xf>
    <xf numFmtId="0" fontId="18" fillId="36" borderId="83" applyNumberFormat="0" applyProtection="0">
      <alignment horizontal="left" vertical="center" indent="1"/>
    </xf>
    <xf numFmtId="0" fontId="18" fillId="49" borderId="83" applyNumberFormat="0" applyProtection="0">
      <alignment horizontal="left" vertical="center" indent="1"/>
    </xf>
    <xf numFmtId="4" fontId="25" fillId="49" borderId="83" applyNumberFormat="0" applyProtection="0">
      <alignment horizontal="left" vertical="center" indent="1"/>
    </xf>
    <xf numFmtId="0" fontId="18" fillId="50" borderId="83" applyNumberFormat="0" applyProtection="0">
      <alignment horizontal="left" vertical="center" indent="1"/>
    </xf>
    <xf numFmtId="0" fontId="18" fillId="49" borderId="83" applyNumberFormat="0" applyProtection="0">
      <alignment horizontal="left" vertical="center" indent="1"/>
    </xf>
    <xf numFmtId="0" fontId="18" fillId="51" borderId="83" applyNumberFormat="0" applyProtection="0">
      <alignment horizontal="left" vertical="center" indent="1"/>
    </xf>
    <xf numFmtId="0" fontId="18" fillId="50" borderId="83" applyNumberFormat="0" applyProtection="0">
      <alignment horizontal="left" vertical="center" indent="1"/>
    </xf>
    <xf numFmtId="0" fontId="18" fillId="36"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4" fontId="25" fillId="52" borderId="83" applyNumberFormat="0" applyProtection="0">
      <alignment vertical="center"/>
    </xf>
    <xf numFmtId="4" fontId="25" fillId="52" borderId="83" applyNumberFormat="0" applyProtection="0">
      <alignment horizontal="left" vertical="center" indent="1"/>
    </xf>
    <xf numFmtId="4" fontId="25"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6" fillId="46" borderId="83"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left" vertical="center" indent="1"/>
    </xf>
    <xf numFmtId="4" fontId="25" fillId="47" borderId="83" applyNumberFormat="0" applyProtection="0">
      <alignment horizontal="left" vertical="center" indent="1"/>
    </xf>
    <xf numFmtId="4" fontId="25" fillId="49" borderId="83" applyNumberFormat="0" applyProtection="0">
      <alignment horizontal="left" vertical="center" indent="1"/>
    </xf>
    <xf numFmtId="4" fontId="25"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2" borderId="83" applyNumberFormat="0" applyProtection="0">
      <alignment vertical="center"/>
    </xf>
    <xf numFmtId="4" fontId="27" fillId="52" borderId="83" applyNumberFormat="0" applyProtection="0">
      <alignment vertical="center"/>
    </xf>
    <xf numFmtId="4" fontId="25" fillId="52" borderId="83" applyNumberFormat="0" applyProtection="0">
      <alignment horizontal="left" vertical="center" indent="1"/>
    </xf>
    <xf numFmtId="4" fontId="25" fillId="52" borderId="83" applyNumberFormat="0" applyProtection="0">
      <alignment horizontal="left" vertical="center" indent="1"/>
    </xf>
    <xf numFmtId="4" fontId="25" fillId="47" borderId="83" applyNumberFormat="0" applyProtection="0">
      <alignment horizontal="right" vertical="center"/>
    </xf>
    <xf numFmtId="4" fontId="27"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30" fillId="47" borderId="83" applyNumberFormat="0" applyProtection="0">
      <alignment horizontal="right" vertical="center"/>
    </xf>
    <xf numFmtId="4" fontId="25" fillId="34" borderId="83" applyNumberFormat="0" applyProtection="0">
      <alignment vertical="center"/>
    </xf>
    <xf numFmtId="4" fontId="26" fillId="35" borderId="84" applyNumberFormat="0" applyProtection="0">
      <alignment vertical="center"/>
    </xf>
    <xf numFmtId="4" fontId="26" fillId="35" borderId="84" applyNumberFormat="0" applyProtection="0">
      <alignment vertical="center"/>
    </xf>
    <xf numFmtId="4" fontId="27" fillId="34" borderId="83" applyNumberFormat="0" applyProtection="0">
      <alignment vertical="center"/>
    </xf>
    <xf numFmtId="4" fontId="25" fillId="34" borderId="83" applyNumberFormat="0" applyProtection="0">
      <alignment horizontal="left" vertical="center" indent="1"/>
    </xf>
    <xf numFmtId="4" fontId="25" fillId="34"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37" borderId="83" applyNumberFormat="0" applyProtection="0">
      <alignment horizontal="right" vertical="center"/>
    </xf>
    <xf numFmtId="4" fontId="25" fillId="38" borderId="83" applyNumberFormat="0" applyProtection="0">
      <alignment horizontal="right" vertical="center"/>
    </xf>
    <xf numFmtId="4" fontId="25" fillId="39" borderId="83" applyNumberFormat="0" applyProtection="0">
      <alignment horizontal="right" vertical="center"/>
    </xf>
    <xf numFmtId="4" fontId="25" fillId="40" borderId="83" applyNumberFormat="0" applyProtection="0">
      <alignment horizontal="right" vertical="center"/>
    </xf>
    <xf numFmtId="4" fontId="25" fillId="41" borderId="83" applyNumberFormat="0" applyProtection="0">
      <alignment horizontal="right" vertical="center"/>
    </xf>
    <xf numFmtId="4" fontId="25" fillId="42" borderId="83" applyNumberFormat="0" applyProtection="0">
      <alignment horizontal="right" vertical="center"/>
    </xf>
    <xf numFmtId="4" fontId="25" fillId="43" borderId="83" applyNumberFormat="0" applyProtection="0">
      <alignment horizontal="right" vertical="center"/>
    </xf>
    <xf numFmtId="4" fontId="25" fillId="44" borderId="83" applyNumberFormat="0" applyProtection="0">
      <alignment horizontal="right" vertical="center"/>
    </xf>
    <xf numFmtId="4" fontId="25" fillId="45" borderId="83" applyNumberFormat="0" applyProtection="0">
      <alignment horizontal="right" vertical="center"/>
    </xf>
    <xf numFmtId="4" fontId="26" fillId="46" borderId="83"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4" fontId="25" fillId="47" borderId="85"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47" borderId="83" applyNumberFormat="0" applyProtection="0">
      <alignment horizontal="left" vertical="center" indent="1"/>
    </xf>
    <xf numFmtId="4" fontId="25" fillId="47" borderId="83" applyNumberFormat="0" applyProtection="0">
      <alignment horizontal="left" vertical="center" indent="1"/>
    </xf>
    <xf numFmtId="4" fontId="25" fillId="49" borderId="83" applyNumberFormat="0" applyProtection="0">
      <alignment horizontal="left" vertical="center" indent="1"/>
    </xf>
    <xf numFmtId="4" fontId="25"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49"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0"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51"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2" borderId="83" applyNumberFormat="0" applyProtection="0">
      <alignment vertical="center"/>
    </xf>
    <xf numFmtId="4" fontId="27" fillId="52" borderId="83" applyNumberFormat="0" applyProtection="0">
      <alignment vertical="center"/>
    </xf>
    <xf numFmtId="4" fontId="25" fillId="52" borderId="83" applyNumberFormat="0" applyProtection="0">
      <alignment horizontal="left" vertical="center" indent="1"/>
    </xf>
    <xf numFmtId="4" fontId="25" fillId="52" borderId="83" applyNumberFormat="0" applyProtection="0">
      <alignment horizontal="left" vertical="center" indent="1"/>
    </xf>
    <xf numFmtId="4" fontId="25" fillId="47" borderId="83" applyNumberFormat="0" applyProtection="0">
      <alignment horizontal="right" vertical="center"/>
    </xf>
    <xf numFmtId="4" fontId="27" fillId="47" borderId="83" applyNumberFormat="0" applyProtection="0">
      <alignment horizontal="righ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25" fillId="53" borderId="84" applyNumberFormat="0" applyProtection="0">
      <alignment horizontal="left" vertical="center"/>
    </xf>
    <xf numFmtId="4" fontId="25" fillId="53" borderId="84" applyNumberFormat="0" applyProtection="0">
      <alignment horizontal="left" vertical="center"/>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0" fontId="18" fillId="36" borderId="83" applyNumberFormat="0" applyProtection="0">
      <alignment horizontal="left" vertical="center" indent="1"/>
    </xf>
    <xf numFmtId="4" fontId="30" fillId="47" borderId="83" applyNumberFormat="0" applyProtection="0">
      <alignment horizontal="right" vertical="center"/>
    </xf>
  </cellStyleXfs>
  <cellXfs count="210">
    <xf numFmtId="0" fontId="0" fillId="0" borderId="0" xfId="0"/>
    <xf numFmtId="2" fontId="0" fillId="0" borderId="12" xfId="0" applyNumberFormat="1" applyFill="1" applyBorder="1" applyAlignment="1">
      <alignment horizontal="center" vertical="center"/>
    </xf>
    <xf numFmtId="0" fontId="16" fillId="0" borderId="12" xfId="0" applyFont="1" applyBorder="1" applyAlignment="1">
      <alignment horizontal="center" vertical="center"/>
    </xf>
    <xf numFmtId="2" fontId="0" fillId="0" borderId="12" xfId="0" applyNumberFormat="1" applyFill="1" applyBorder="1" applyAlignment="1">
      <alignment horizontal="center" vertical="center" wrapText="1"/>
    </xf>
    <xf numFmtId="2" fontId="32" fillId="0" borderId="12" xfId="0" applyNumberFormat="1" applyFont="1" applyBorder="1" applyAlignment="1">
      <alignment horizontal="center" vertical="center"/>
    </xf>
    <xf numFmtId="0" fontId="0" fillId="0" borderId="12" xfId="0" applyFont="1" applyBorder="1" applyAlignment="1">
      <alignment horizontal="left" vertical="center" wrapText="1"/>
    </xf>
    <xf numFmtId="0" fontId="0" fillId="0" borderId="12" xfId="0" applyFont="1" applyFill="1" applyBorder="1" applyAlignment="1">
      <alignment horizontal="left" vertical="center" wrapText="1"/>
    </xf>
    <xf numFmtId="0" fontId="0" fillId="0" borderId="11" xfId="0" applyFill="1" applyBorder="1" applyAlignment="1">
      <alignment horizontal="left" vertical="center" wrapText="1"/>
    </xf>
    <xf numFmtId="164" fontId="0" fillId="0" borderId="12" xfId="1" applyNumberFormat="1" applyFont="1" applyFill="1" applyBorder="1" applyAlignment="1">
      <alignment horizontal="center" vertical="center" wrapText="1"/>
    </xf>
    <xf numFmtId="0" fontId="0" fillId="0" borderId="12" xfId="0" applyBorder="1" applyAlignment="1">
      <alignment vertical="center" wrapText="1"/>
    </xf>
    <xf numFmtId="164" fontId="1" fillId="0" borderId="12" xfId="1" applyNumberFormat="1" applyFont="1" applyBorder="1" applyAlignment="1">
      <alignment horizontal="center" vertical="center" wrapText="1"/>
    </xf>
    <xf numFmtId="0" fontId="32" fillId="0" borderId="12" xfId="0" applyFont="1" applyBorder="1" applyAlignment="1">
      <alignment horizontal="center" vertical="center"/>
    </xf>
    <xf numFmtId="0" fontId="0" fillId="0" borderId="12" xfId="0" applyFill="1" applyBorder="1" applyAlignment="1">
      <alignment horizontal="center" vertical="center" wrapText="1"/>
    </xf>
    <xf numFmtId="0" fontId="32" fillId="0" borderId="12" xfId="0" applyFont="1" applyFill="1" applyBorder="1" applyAlignment="1">
      <alignment horizontal="center" vertical="center"/>
    </xf>
    <xf numFmtId="2" fontId="21" fillId="33" borderId="12" xfId="0" applyNumberFormat="1" applyFont="1" applyFill="1" applyBorder="1" applyAlignment="1">
      <alignment horizontal="center" vertical="center" wrapText="1"/>
    </xf>
    <xf numFmtId="2" fontId="32" fillId="0" borderId="12" xfId="0" applyNumberFormat="1" applyFont="1" applyFill="1" applyBorder="1" applyAlignment="1">
      <alignment horizontal="center" vertical="center"/>
    </xf>
    <xf numFmtId="164" fontId="0" fillId="0" borderId="12" xfId="293" applyNumberFormat="1" applyFont="1" applyFill="1" applyBorder="1" applyAlignment="1">
      <alignment horizontal="center" vertical="center" wrapText="1"/>
    </xf>
    <xf numFmtId="0" fontId="0" fillId="0" borderId="0" xfId="0" applyFill="1"/>
    <xf numFmtId="2" fontId="0" fillId="0" borderId="12" xfId="0" applyNumberFormat="1" applyBorder="1" applyAlignment="1">
      <alignment horizontal="center" vertical="center"/>
    </xf>
    <xf numFmtId="0" fontId="20" fillId="0" borderId="12" xfId="292" applyFont="1" applyBorder="1" applyAlignment="1">
      <alignment horizontal="left" vertical="center" wrapText="1"/>
    </xf>
    <xf numFmtId="1" fontId="33" fillId="0" borderId="12" xfId="294" applyNumberFormat="1" applyFont="1" applyFill="1" applyBorder="1" applyAlignment="1">
      <alignment vertical="center"/>
    </xf>
    <xf numFmtId="2" fontId="33" fillId="0" borderId="12" xfId="295" applyNumberFormat="1" applyFont="1" applyFill="1" applyBorder="1" applyAlignment="1">
      <alignment horizontal="center" vertical="center"/>
    </xf>
    <xf numFmtId="2" fontId="21" fillId="0" borderId="12" xfId="0" applyNumberFormat="1" applyFont="1" applyFill="1" applyBorder="1" applyAlignment="1">
      <alignment horizontal="center" vertical="center" wrapText="1"/>
    </xf>
    <xf numFmtId="2" fontId="21" fillId="33" borderId="20" xfId="0" applyNumberFormat="1" applyFont="1" applyFill="1" applyBorder="1" applyAlignment="1">
      <alignment horizontal="center" vertical="center" wrapText="1"/>
    </xf>
    <xf numFmtId="2" fontId="21" fillId="54" borderId="12" xfId="0" applyNumberFormat="1" applyFont="1" applyFill="1" applyBorder="1" applyAlignment="1">
      <alignment horizontal="center" vertical="center" wrapText="1"/>
    </xf>
    <xf numFmtId="164" fontId="0" fillId="0" borderId="12" xfId="1" applyNumberFormat="1" applyFont="1" applyBorder="1" applyAlignment="1">
      <alignment horizontal="center" vertical="center" wrapText="1"/>
    </xf>
    <xf numFmtId="0" fontId="0" fillId="0" borderId="12" xfId="0" applyFill="1" applyBorder="1" applyAlignment="1">
      <alignment horizontal="left" vertical="center" wrapText="1"/>
    </xf>
    <xf numFmtId="0" fontId="21" fillId="33" borderId="12" xfId="292" applyFont="1" applyFill="1" applyBorder="1" applyAlignment="1">
      <alignment horizontal="center" vertical="center" wrapText="1"/>
    </xf>
    <xf numFmtId="164" fontId="21" fillId="33" borderId="12" xfId="293" applyNumberFormat="1" applyFont="1" applyFill="1" applyBorder="1" applyAlignment="1">
      <alignment horizontal="center" vertical="center" wrapText="1"/>
    </xf>
    <xf numFmtId="2" fontId="21" fillId="33" borderId="12" xfId="292" applyNumberFormat="1" applyFont="1" applyFill="1" applyBorder="1" applyAlignment="1">
      <alignment horizontal="center" vertical="center" wrapText="1"/>
    </xf>
    <xf numFmtId="164" fontId="0" fillId="0" borderId="12" xfId="293" applyNumberFormat="1" applyFont="1" applyBorder="1" applyAlignment="1">
      <alignment horizontal="center"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2" fontId="0" fillId="0" borderId="12" xfId="0" applyNumberFormat="1" applyBorder="1" applyAlignment="1">
      <alignment horizontal="center" vertical="center" wrapText="1"/>
    </xf>
    <xf numFmtId="0" fontId="0" fillId="0" borderId="12" xfId="0" applyBorder="1" applyAlignment="1">
      <alignment horizontal="center" vertical="center" wrapText="1"/>
    </xf>
    <xf numFmtId="0" fontId="0" fillId="0" borderId="0" xfId="0"/>
    <xf numFmtId="1" fontId="33" fillId="0" borderId="12" xfId="294" applyNumberFormat="1" applyFont="1" applyFill="1" applyBorder="1" applyAlignment="1">
      <alignment vertical="center" wrapText="1"/>
    </xf>
    <xf numFmtId="0" fontId="33" fillId="0" borderId="12" xfId="294" applyFont="1" applyFill="1" applyBorder="1" applyAlignment="1">
      <alignment vertical="center"/>
    </xf>
    <xf numFmtId="0" fontId="33" fillId="0" borderId="12" xfId="294" applyFont="1" applyFill="1" applyBorder="1" applyAlignment="1">
      <alignment vertical="center" wrapText="1"/>
    </xf>
    <xf numFmtId="0" fontId="21" fillId="33" borderId="12" xfId="292" applyFont="1" applyFill="1" applyBorder="1" applyAlignment="1">
      <alignment horizontal="center" vertical="center" wrapText="1"/>
    </xf>
    <xf numFmtId="164" fontId="21" fillId="33" borderId="12" xfId="293" applyNumberFormat="1" applyFont="1" applyFill="1" applyBorder="1" applyAlignment="1">
      <alignment horizontal="center" vertical="center" wrapText="1"/>
    </xf>
    <xf numFmtId="2" fontId="21" fillId="54" borderId="12" xfId="292" applyNumberFormat="1" applyFont="1" applyFill="1" applyBorder="1" applyAlignment="1">
      <alignment horizontal="center" vertical="center" wrapText="1"/>
    </xf>
    <xf numFmtId="2" fontId="21" fillId="33" borderId="12" xfId="292" applyNumberFormat="1" applyFont="1" applyFill="1" applyBorder="1" applyAlignment="1">
      <alignment horizontal="center" vertical="center" wrapText="1"/>
    </xf>
    <xf numFmtId="0" fontId="32" fillId="55" borderId="12" xfId="0" applyFont="1" applyFill="1" applyBorder="1" applyAlignment="1">
      <alignment horizontal="center" vertical="center"/>
    </xf>
    <xf numFmtId="1" fontId="1" fillId="0" borderId="12" xfId="294" applyNumberFormat="1" applyFont="1" applyFill="1" applyBorder="1" applyAlignment="1">
      <alignment vertical="center" wrapText="1"/>
    </xf>
    <xf numFmtId="0" fontId="21" fillId="33" borderId="27" xfId="292" applyFont="1" applyFill="1" applyBorder="1" applyAlignment="1">
      <alignment horizontal="center" vertical="center" wrapText="1"/>
    </xf>
    <xf numFmtId="165" fontId="21" fillId="33" borderId="12" xfId="292" applyNumberFormat="1" applyFont="1" applyFill="1" applyBorder="1" applyAlignment="1">
      <alignment horizontal="center" vertical="center" wrapText="1"/>
    </xf>
    <xf numFmtId="165" fontId="1" fillId="0" borderId="12" xfId="295" applyNumberFormat="1" applyFill="1" applyBorder="1" applyAlignment="1">
      <alignment horizontal="center" vertical="center"/>
    </xf>
    <xf numFmtId="2" fontId="21" fillId="33" borderId="12" xfId="292" applyNumberFormat="1" applyFont="1" applyFill="1" applyBorder="1" applyAlignment="1">
      <alignment horizontal="center" vertical="center" wrapText="1"/>
    </xf>
    <xf numFmtId="2" fontId="21" fillId="0" borderId="12" xfId="292" applyNumberFormat="1" applyFont="1" applyFill="1" applyBorder="1" applyAlignment="1">
      <alignment horizontal="center" vertical="center" wrapText="1"/>
    </xf>
    <xf numFmtId="1" fontId="32" fillId="55" borderId="12" xfId="0" applyNumberFormat="1" applyFont="1" applyFill="1" applyBorder="1" applyAlignment="1">
      <alignment horizontal="center" vertical="center"/>
    </xf>
    <xf numFmtId="0" fontId="21" fillId="33" borderId="33" xfId="292" applyFont="1" applyFill="1" applyBorder="1" applyAlignment="1">
      <alignment horizontal="center" vertical="center" wrapText="1"/>
    </xf>
    <xf numFmtId="1" fontId="1" fillId="0" borderId="12" xfId="331" applyNumberFormat="1" applyFill="1" applyBorder="1" applyAlignment="1">
      <alignment vertical="center"/>
    </xf>
    <xf numFmtId="0" fontId="20" fillId="0" borderId="12" xfId="292" applyBorder="1" applyAlignment="1">
      <alignment horizontal="center" vertical="center" wrapText="1"/>
    </xf>
    <xf numFmtId="0" fontId="21" fillId="33" borderId="36" xfId="292" applyFont="1" applyFill="1" applyBorder="1" applyAlignment="1">
      <alignment horizontal="center" vertical="center" wrapText="1"/>
    </xf>
    <xf numFmtId="2" fontId="21" fillId="33" borderId="12" xfId="292" applyNumberFormat="1" applyFont="1" applyFill="1" applyBorder="1" applyAlignment="1">
      <alignment horizontal="center" vertical="center" wrapText="1"/>
    </xf>
    <xf numFmtId="2" fontId="21" fillId="0" borderId="12" xfId="292" applyNumberFormat="1" applyFont="1" applyFill="1" applyBorder="1" applyAlignment="1">
      <alignment horizontal="center" vertical="center" wrapText="1"/>
    </xf>
    <xf numFmtId="1" fontId="21" fillId="55" borderId="12" xfId="292" applyNumberFormat="1" applyFont="1" applyFill="1" applyBorder="1" applyAlignment="1">
      <alignment horizontal="center" vertical="center" wrapText="1"/>
    </xf>
    <xf numFmtId="0" fontId="0" fillId="0" borderId="0" xfId="0"/>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20" fillId="0" borderId="12" xfId="292" applyFont="1" applyBorder="1" applyAlignment="1">
      <alignment horizontal="center" vertical="center" wrapText="1"/>
    </xf>
    <xf numFmtId="1" fontId="33" fillId="0" borderId="12" xfId="331" applyNumberFormat="1" applyFont="1" applyFill="1" applyBorder="1" applyAlignment="1">
      <alignment vertical="center"/>
    </xf>
    <xf numFmtId="1" fontId="22" fillId="0" borderId="12" xfId="294" applyNumberFormat="1" applyFont="1" applyFill="1" applyBorder="1" applyAlignment="1">
      <alignment vertical="center"/>
    </xf>
    <xf numFmtId="2" fontId="21" fillId="54" borderId="12" xfId="292" applyNumberFormat="1" applyFont="1" applyFill="1" applyBorder="1" applyAlignment="1">
      <alignment horizontal="center" vertical="center" wrapText="1"/>
    </xf>
    <xf numFmtId="2" fontId="32" fillId="54" borderId="12" xfId="0" applyNumberFormat="1" applyFont="1" applyFill="1" applyBorder="1" applyAlignment="1">
      <alignment horizontal="center" vertical="center"/>
    </xf>
    <xf numFmtId="1" fontId="1" fillId="0" borderId="12" xfId="331" applyNumberFormat="1" applyFill="1" applyBorder="1" applyAlignment="1">
      <alignment vertical="center" wrapText="1"/>
    </xf>
    <xf numFmtId="0" fontId="21" fillId="55" borderId="12" xfId="0" applyFont="1" applyFill="1" applyBorder="1" applyAlignment="1">
      <alignment horizontal="center" vertical="center"/>
    </xf>
    <xf numFmtId="165" fontId="1" fillId="0" borderId="12" xfId="295" applyNumberFormat="1" applyFill="1" applyBorder="1" applyAlignment="1">
      <alignment horizontal="center" vertical="center"/>
    </xf>
    <xf numFmtId="39" fontId="21" fillId="0" borderId="12" xfId="293" applyNumberFormat="1" applyFont="1" applyBorder="1" applyAlignment="1">
      <alignment horizontal="center" vertical="center" wrapText="1"/>
    </xf>
    <xf numFmtId="0" fontId="0" fillId="0" borderId="12" xfId="0" applyBorder="1"/>
    <xf numFmtId="165" fontId="21" fillId="33" borderId="12" xfId="292" applyNumberFormat="1" applyFont="1" applyFill="1" applyBorder="1" applyAlignment="1">
      <alignment horizontal="left" vertical="center" wrapText="1"/>
    </xf>
    <xf numFmtId="2" fontId="21" fillId="33" borderId="12" xfId="292" applyNumberFormat="1" applyFont="1" applyFill="1" applyBorder="1" applyAlignment="1">
      <alignment horizontal="left" vertical="center" wrapText="1"/>
    </xf>
    <xf numFmtId="0" fontId="0" fillId="0" borderId="12" xfId="0" applyFill="1" applyBorder="1" applyAlignment="1">
      <alignment vertical="center" wrapText="1"/>
    </xf>
    <xf numFmtId="0" fontId="33" fillId="0" borderId="12" xfId="0" applyFont="1" applyBorder="1" applyAlignment="1">
      <alignment horizontal="center" vertical="center" wrapText="1"/>
    </xf>
    <xf numFmtId="0" fontId="36" fillId="0" borderId="12" xfId="0" applyFont="1" applyBorder="1" applyAlignment="1">
      <alignment horizontal="center" vertical="center"/>
    </xf>
    <xf numFmtId="0" fontId="37" fillId="55" borderId="12" xfId="0" applyFont="1" applyFill="1" applyBorder="1" applyAlignment="1">
      <alignment horizontal="center" vertical="center"/>
    </xf>
    <xf numFmtId="0" fontId="36" fillId="0" borderId="12" xfId="0" applyFont="1" applyFill="1" applyBorder="1" applyAlignment="1">
      <alignment horizontal="center" vertical="center"/>
    </xf>
    <xf numFmtId="2" fontId="0" fillId="0" borderId="12" xfId="0" applyNumberFormat="1" applyFont="1" applyFill="1" applyBorder="1" applyAlignment="1">
      <alignment horizontal="left" vertical="center" wrapText="1"/>
    </xf>
    <xf numFmtId="164" fontId="0" fillId="0" borderId="12" xfId="293" applyNumberFormat="1" applyFont="1" applyBorder="1" applyAlignment="1">
      <alignment vertical="center" wrapText="1"/>
    </xf>
    <xf numFmtId="0" fontId="0" fillId="0" borderId="12" xfId="0" applyBorder="1" applyAlignment="1">
      <alignment horizontal="left" vertical="center"/>
    </xf>
    <xf numFmtId="1" fontId="1" fillId="0" borderId="12" xfId="294" applyNumberFormat="1" applyFont="1" applyFill="1" applyBorder="1" applyAlignment="1">
      <alignment vertical="center"/>
    </xf>
    <xf numFmtId="0" fontId="0" fillId="0" borderId="12" xfId="292" applyFont="1" applyBorder="1" applyAlignment="1">
      <alignment horizontal="left" vertical="center" wrapText="1"/>
    </xf>
    <xf numFmtId="1" fontId="0" fillId="0" borderId="12" xfId="294" applyNumberFormat="1" applyFont="1" applyFill="1" applyBorder="1" applyAlignment="1">
      <alignment vertical="center" wrapText="1"/>
    </xf>
    <xf numFmtId="1" fontId="1" fillId="0" borderId="12" xfId="294" applyNumberFormat="1" applyFont="1" applyFill="1" applyBorder="1" applyAlignment="1">
      <alignment horizontal="left" vertical="center" wrapText="1"/>
    </xf>
    <xf numFmtId="164" fontId="0" fillId="0" borderId="0" xfId="293" applyNumberFormat="1" applyFont="1" applyBorder="1" applyAlignment="1">
      <alignment horizontal="center" vertical="center" wrapText="1"/>
    </xf>
    <xf numFmtId="2" fontId="36" fillId="0" borderId="12" xfId="0" applyNumberFormat="1" applyFont="1" applyBorder="1" applyAlignment="1">
      <alignment horizontal="center" vertical="center"/>
    </xf>
    <xf numFmtId="2" fontId="36" fillId="0" borderId="12" xfId="0" applyNumberFormat="1" applyFont="1" applyFill="1" applyBorder="1" applyAlignment="1">
      <alignment horizontal="center" vertical="center"/>
    </xf>
    <xf numFmtId="2" fontId="36" fillId="0" borderId="12" xfId="0" applyNumberFormat="1" applyFont="1" applyFill="1" applyBorder="1" applyAlignment="1">
      <alignment horizontal="center" vertical="center" wrapText="1"/>
    </xf>
    <xf numFmtId="165" fontId="0" fillId="0" borderId="0" xfId="295" applyNumberFormat="1" applyFont="1" applyFill="1" applyBorder="1" applyAlignment="1">
      <alignment horizontal="center" vertical="center"/>
    </xf>
    <xf numFmtId="0" fontId="0" fillId="0" borderId="0" xfId="0"/>
    <xf numFmtId="0" fontId="0" fillId="0" borderId="0" xfId="0"/>
    <xf numFmtId="0" fontId="36" fillId="56" borderId="12" xfId="0" applyFont="1" applyFill="1" applyBorder="1" applyAlignment="1">
      <alignment horizontal="center" vertical="center"/>
    </xf>
    <xf numFmtId="2" fontId="0" fillId="0" borderId="12" xfId="292" applyNumberFormat="1" applyFont="1" applyFill="1" applyBorder="1" applyAlignment="1">
      <alignment horizontal="left" vertical="center" wrapText="1"/>
    </xf>
    <xf numFmtId="0" fontId="36" fillId="0" borderId="68" xfId="0" applyFont="1" applyFill="1" applyBorder="1" applyAlignment="1">
      <alignment horizontal="center" vertical="center"/>
    </xf>
    <xf numFmtId="0" fontId="0" fillId="0" borderId="68" xfId="0" applyFill="1" applyBorder="1" applyAlignment="1">
      <alignment horizontal="left" vertical="center" wrapText="1"/>
    </xf>
    <xf numFmtId="2" fontId="39" fillId="0" borderId="75" xfId="0" applyNumberFormat="1" applyFont="1" applyFill="1" applyBorder="1" applyAlignment="1">
      <alignment horizontal="center" vertical="center" wrapText="1"/>
    </xf>
    <xf numFmtId="0" fontId="0" fillId="0" borderId="75" xfId="292" applyFont="1" applyFill="1" applyBorder="1" applyAlignment="1">
      <alignment horizontal="left" vertical="center" wrapText="1"/>
    </xf>
    <xf numFmtId="1" fontId="36" fillId="0" borderId="75" xfId="292" applyNumberFormat="1" applyFont="1" applyFill="1" applyBorder="1" applyAlignment="1">
      <alignment horizontal="center" vertical="center" wrapText="1"/>
    </xf>
    <xf numFmtId="2" fontId="21" fillId="0" borderId="0" xfId="292" applyNumberFormat="1" applyFont="1" applyFill="1" applyBorder="1" applyAlignment="1">
      <alignment horizontal="center" vertical="center" wrapText="1"/>
    </xf>
    <xf numFmtId="0" fontId="38" fillId="0" borderId="0" xfId="0" applyFont="1"/>
    <xf numFmtId="2" fontId="1" fillId="0" borderId="12" xfId="292" applyNumberFormat="1" applyFont="1" applyFill="1" applyBorder="1" applyAlignment="1">
      <alignment horizontal="left" vertical="center" wrapText="1"/>
    </xf>
    <xf numFmtId="0" fontId="1" fillId="0" borderId="12" xfId="292" applyFont="1" applyBorder="1" applyAlignment="1">
      <alignment horizontal="left" vertical="center" wrapText="1"/>
    </xf>
    <xf numFmtId="0" fontId="0" fillId="0" borderId="67" xfId="0" applyFill="1" applyBorder="1" applyAlignment="1">
      <alignment horizontal="left" vertical="center" wrapText="1"/>
    </xf>
    <xf numFmtId="0" fontId="36" fillId="0" borderId="67" xfId="0" applyFont="1" applyFill="1" applyBorder="1" applyAlignment="1">
      <alignment horizontal="center" vertical="center"/>
    </xf>
    <xf numFmtId="164" fontId="21" fillId="33" borderId="12" xfId="293" applyNumberFormat="1" applyFont="1" applyFill="1" applyBorder="1" applyAlignment="1">
      <alignment horizontal="center" vertical="center" wrapText="1"/>
    </xf>
    <xf numFmtId="2" fontId="21" fillId="33" borderId="12" xfId="292" applyNumberFormat="1" applyFont="1" applyFill="1" applyBorder="1" applyAlignment="1">
      <alignment horizontal="center" vertical="center" wrapText="1"/>
    </xf>
    <xf numFmtId="0" fontId="21" fillId="33" borderId="12" xfId="0" applyFont="1" applyFill="1" applyBorder="1" applyAlignment="1">
      <alignment horizontal="center" vertical="center" wrapText="1"/>
    </xf>
    <xf numFmtId="2" fontId="21" fillId="33" borderId="75" xfId="292" applyNumberFormat="1" applyFont="1" applyFill="1" applyBorder="1" applyAlignment="1">
      <alignment horizontal="center" vertical="center" wrapText="1"/>
    </xf>
    <xf numFmtId="1" fontId="36" fillId="0" borderId="68" xfId="0" applyNumberFormat="1" applyFont="1" applyBorder="1" applyAlignment="1">
      <alignment horizontal="center" vertical="center"/>
    </xf>
    <xf numFmtId="2" fontId="39" fillId="0" borderId="68" xfId="0" applyNumberFormat="1" applyFont="1" applyBorder="1" applyAlignment="1">
      <alignment horizontal="center" vertical="center"/>
    </xf>
    <xf numFmtId="0" fontId="1" fillId="0" borderId="75" xfId="292" applyFont="1" applyFill="1" applyBorder="1" applyAlignment="1">
      <alignment horizontal="left" vertical="center" wrapText="1"/>
    </xf>
    <xf numFmtId="0" fontId="0" fillId="0" borderId="68" xfId="0" applyBorder="1" applyAlignment="1">
      <alignment horizontal="left" vertical="center" wrapText="1"/>
    </xf>
    <xf numFmtId="0" fontId="0" fillId="0" borderId="67" xfId="0" applyBorder="1" applyAlignment="1">
      <alignment horizontal="left" vertical="center" wrapText="1"/>
    </xf>
    <xf numFmtId="164" fontId="0" fillId="0" borderId="68" xfId="1" applyNumberFormat="1" applyFont="1" applyBorder="1" applyAlignment="1">
      <alignment horizontal="center" vertical="center" wrapText="1"/>
    </xf>
    <xf numFmtId="0" fontId="31" fillId="0" borderId="0" xfId="0" applyFont="1" applyFill="1" applyBorder="1" applyAlignment="1">
      <alignment horizontal="center" vertical="center"/>
    </xf>
    <xf numFmtId="1" fontId="0" fillId="0" borderId="75" xfId="292" applyNumberFormat="1" applyFont="1" applyFill="1" applyBorder="1" applyAlignment="1">
      <alignment horizontal="left" vertical="center" wrapText="1"/>
    </xf>
    <xf numFmtId="0" fontId="0" fillId="0" borderId="75" xfId="0" applyFont="1" applyFill="1" applyBorder="1" applyAlignment="1">
      <alignment horizontal="left" vertical="center" wrapText="1"/>
    </xf>
    <xf numFmtId="0" fontId="33" fillId="0" borderId="12" xfId="0" applyFont="1" applyBorder="1" applyAlignment="1">
      <alignment horizontal="left" vertical="center" wrapText="1"/>
    </xf>
    <xf numFmtId="37" fontId="36" fillId="0" borderId="75" xfId="293" applyNumberFormat="1" applyFont="1" applyFill="1" applyBorder="1" applyAlignment="1">
      <alignment horizontal="center" vertical="center" wrapText="1"/>
    </xf>
    <xf numFmtId="2" fontId="36" fillId="0" borderId="68" xfId="0" applyNumberFormat="1" applyFont="1" applyFill="1" applyBorder="1" applyAlignment="1">
      <alignment horizontal="center" vertical="center"/>
    </xf>
    <xf numFmtId="2" fontId="36" fillId="0" borderId="75" xfId="292" applyNumberFormat="1" applyFont="1" applyFill="1" applyBorder="1" applyAlignment="1">
      <alignment horizontal="center" vertical="center" wrapText="1"/>
    </xf>
    <xf numFmtId="1" fontId="36" fillId="0" borderId="68" xfId="0" applyNumberFormat="1" applyFont="1" applyFill="1" applyBorder="1" applyAlignment="1">
      <alignment horizontal="center" vertical="center"/>
    </xf>
    <xf numFmtId="0" fontId="39" fillId="0" borderId="68" xfId="0" applyFont="1" applyFill="1" applyBorder="1" applyAlignment="1">
      <alignment horizontal="center" vertical="center"/>
    </xf>
    <xf numFmtId="0" fontId="0" fillId="0" borderId="0" xfId="0" applyFill="1" applyBorder="1" applyAlignment="1"/>
    <xf numFmtId="1" fontId="36" fillId="0" borderId="12" xfId="0" applyNumberFormat="1" applyFont="1" applyFill="1" applyBorder="1" applyAlignment="1">
      <alignment horizontal="center" vertical="center"/>
    </xf>
    <xf numFmtId="1" fontId="36" fillId="0" borderId="12" xfId="0" applyNumberFormat="1" applyFont="1" applyFill="1" applyBorder="1" applyAlignment="1">
      <alignment horizontal="center" vertical="center" wrapText="1"/>
    </xf>
    <xf numFmtId="0" fontId="39" fillId="0" borderId="12" xfId="0" applyFont="1" applyBorder="1" applyAlignment="1">
      <alignment horizontal="center" vertical="center"/>
    </xf>
    <xf numFmtId="2" fontId="39" fillId="0" borderId="12" xfId="0" applyNumberFormat="1" applyFont="1" applyBorder="1" applyAlignment="1">
      <alignment horizontal="center" vertical="center"/>
    </xf>
    <xf numFmtId="164" fontId="1" fillId="0" borderId="12" xfId="293" applyNumberFormat="1" applyFont="1" applyBorder="1" applyAlignment="1">
      <alignment horizontal="center" vertical="center" wrapText="1"/>
    </xf>
    <xf numFmtId="0" fontId="39" fillId="0" borderId="68" xfId="0" applyFont="1" applyBorder="1" applyAlignment="1">
      <alignment horizontal="center" vertical="center"/>
    </xf>
    <xf numFmtId="0" fontId="1" fillId="0" borderId="12" xfId="0" applyFont="1" applyFill="1" applyBorder="1" applyAlignment="1">
      <alignment horizontal="left" vertical="center" wrapText="1"/>
    </xf>
    <xf numFmtId="0" fontId="1" fillId="0" borderId="12" xfId="0" applyFont="1" applyBorder="1"/>
    <xf numFmtId="0" fontId="1" fillId="0" borderId="75" xfId="292" applyFont="1" applyFill="1" applyBorder="1" applyAlignment="1">
      <alignment horizontal="center" vertical="center" wrapText="1"/>
    </xf>
    <xf numFmtId="0" fontId="0" fillId="0" borderId="0" xfId="0"/>
    <xf numFmtId="0" fontId="0" fillId="0" borderId="0" xfId="0" applyFill="1" applyBorder="1" applyAlignment="1">
      <alignment horizontal="center"/>
    </xf>
    <xf numFmtId="0" fontId="31" fillId="33" borderId="10" xfId="0" applyFont="1" applyFill="1" applyBorder="1" applyAlignment="1">
      <alignment horizontal="center" vertical="center"/>
    </xf>
    <xf numFmtId="0" fontId="31" fillId="33" borderId="19" xfId="0" applyFont="1" applyFill="1" applyBorder="1" applyAlignment="1">
      <alignment horizontal="center" vertical="center"/>
    </xf>
    <xf numFmtId="0" fontId="0" fillId="0" borderId="11" xfId="0" applyBorder="1" applyAlignment="1"/>
    <xf numFmtId="0" fontId="31" fillId="33" borderId="76" xfId="0" applyFont="1" applyFill="1" applyBorder="1" applyAlignment="1">
      <alignment horizontal="center" vertical="center"/>
    </xf>
    <xf numFmtId="0" fontId="31" fillId="33" borderId="77" xfId="0" applyFont="1" applyFill="1" applyBorder="1" applyAlignment="1">
      <alignment horizontal="center" vertical="center"/>
    </xf>
    <xf numFmtId="0" fontId="31" fillId="33" borderId="78" xfId="0" applyFont="1" applyFill="1" applyBorder="1" applyAlignment="1">
      <alignment horizontal="center" vertical="center"/>
    </xf>
    <xf numFmtId="0" fontId="41" fillId="57" borderId="0" xfId="0" applyFont="1" applyFill="1" applyBorder="1" applyProtection="1">
      <protection locked="0"/>
    </xf>
    <xf numFmtId="0" fontId="41" fillId="57" borderId="79" xfId="0" applyFont="1" applyFill="1" applyBorder="1" applyProtection="1">
      <protection locked="0"/>
    </xf>
    <xf numFmtId="0" fontId="41" fillId="57" borderId="0" xfId="0" applyFont="1" applyFill="1" applyBorder="1" applyAlignment="1" applyProtection="1">
      <protection locked="0"/>
    </xf>
    <xf numFmtId="0" fontId="41" fillId="57" borderId="0" xfId="0" applyFont="1" applyFill="1" applyBorder="1" applyAlignment="1" applyProtection="1">
      <alignment horizontal="center" vertical="center"/>
      <protection locked="0"/>
    </xf>
    <xf numFmtId="0" fontId="41" fillId="57" borderId="0" xfId="0" applyNumberFormat="1" applyFont="1" applyFill="1" applyBorder="1" applyProtection="1">
      <protection locked="0"/>
    </xf>
    <xf numFmtId="0" fontId="42" fillId="33" borderId="76" xfId="0" applyFont="1" applyFill="1" applyBorder="1" applyAlignment="1" applyProtection="1">
      <alignment horizontal="center"/>
      <protection locked="0"/>
    </xf>
    <xf numFmtId="0" fontId="41" fillId="0" borderId="0" xfId="0" applyFont="1" applyFill="1" applyBorder="1" applyProtection="1">
      <protection locked="0"/>
    </xf>
    <xf numFmtId="0" fontId="41"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wrapText="1"/>
      <protection locked="0"/>
    </xf>
    <xf numFmtId="0" fontId="41" fillId="0" borderId="0" xfId="0" applyFont="1" applyFill="1" applyBorder="1" applyAlignment="1" applyProtection="1">
      <alignment wrapText="1"/>
      <protection locked="0"/>
    </xf>
    <xf numFmtId="0" fontId="42" fillId="33" borderId="77" xfId="0" applyFont="1" applyFill="1" applyBorder="1" applyAlignment="1" applyProtection="1">
      <alignment horizontal="center"/>
      <protection locked="0"/>
    </xf>
    <xf numFmtId="0" fontId="42" fillId="33" borderId="78" xfId="0" applyFont="1" applyFill="1" applyBorder="1" applyAlignment="1" applyProtection="1">
      <alignment horizontal="center"/>
      <protection locked="0"/>
    </xf>
    <xf numFmtId="0" fontId="44" fillId="58" borderId="80" xfId="0" applyFont="1" applyFill="1" applyBorder="1" applyAlignment="1" applyProtection="1">
      <alignment horizontal="center" vertical="center" wrapText="1"/>
      <protection locked="0"/>
    </xf>
    <xf numFmtId="0" fontId="44" fillId="58" borderId="81" xfId="0" applyFont="1" applyFill="1" applyBorder="1" applyAlignment="1" applyProtection="1">
      <alignment horizontal="center" vertical="center" wrapText="1"/>
      <protection locked="0"/>
    </xf>
    <xf numFmtId="0" fontId="44" fillId="58" borderId="82" xfId="0" applyFont="1" applyFill="1" applyBorder="1" applyAlignment="1" applyProtection="1">
      <alignment horizontal="center" vertical="center" wrapText="1"/>
      <protection locked="0"/>
    </xf>
    <xf numFmtId="0" fontId="44" fillId="59" borderId="81" xfId="0" applyFont="1" applyFill="1" applyBorder="1" applyAlignment="1" applyProtection="1">
      <alignment horizontal="center" vertical="center" wrapText="1"/>
      <protection locked="0"/>
    </xf>
    <xf numFmtId="0" fontId="44" fillId="60" borderId="81" xfId="0" applyFont="1" applyFill="1" applyBorder="1" applyAlignment="1" applyProtection="1">
      <alignment horizontal="center" vertical="center" wrapText="1"/>
      <protection locked="0"/>
    </xf>
    <xf numFmtId="0" fontId="41" fillId="0" borderId="12" xfId="0" applyFont="1" applyFill="1" applyBorder="1" applyAlignment="1" applyProtection="1">
      <alignment horizontal="left" vertical="center"/>
      <protection locked="0"/>
    </xf>
    <xf numFmtId="0" fontId="41" fillId="61" borderId="12" xfId="0" applyFont="1" applyFill="1" applyBorder="1" applyAlignment="1" applyProtection="1">
      <alignment horizontal="left" vertical="center" wrapText="1"/>
      <protection locked="0"/>
    </xf>
    <xf numFmtId="0" fontId="41" fillId="0" borderId="12" xfId="0" applyFont="1" applyFill="1" applyBorder="1" applyAlignment="1" applyProtection="1">
      <alignment horizontal="left" vertical="center" wrapText="1"/>
      <protection locked="0"/>
    </xf>
    <xf numFmtId="0" fontId="41" fillId="0" borderId="12" xfId="0" applyNumberFormat="1" applyFont="1" applyFill="1" applyBorder="1" applyAlignment="1" applyProtection="1">
      <alignment horizontal="center" vertical="center"/>
      <protection locked="0"/>
    </xf>
    <xf numFmtId="0" fontId="41" fillId="0" borderId="12" xfId="0" applyFont="1" applyFill="1" applyBorder="1" applyAlignment="1" applyProtection="1">
      <alignment vertical="center" wrapText="1"/>
      <protection locked="0"/>
    </xf>
    <xf numFmtId="0" fontId="41" fillId="0" borderId="12" xfId="0" applyFont="1" applyFill="1" applyBorder="1" applyAlignment="1" applyProtection="1">
      <alignment horizontal="center" vertical="center"/>
      <protection locked="0"/>
    </xf>
    <xf numFmtId="2" fontId="41" fillId="0" borderId="12" xfId="0" applyNumberFormat="1" applyFont="1" applyFill="1" applyBorder="1" applyAlignment="1" applyProtection="1">
      <alignment horizontal="center" vertical="center"/>
      <protection locked="0"/>
    </xf>
    <xf numFmtId="2" fontId="43" fillId="0" borderId="12" xfId="0" applyNumberFormat="1" applyFont="1" applyFill="1" applyBorder="1" applyAlignment="1" applyProtection="1">
      <alignment horizontal="center" vertical="center"/>
      <protection locked="0"/>
    </xf>
    <xf numFmtId="2" fontId="43" fillId="0" borderId="12" xfId="0" applyNumberFormat="1" applyFont="1" applyFill="1" applyBorder="1" applyAlignment="1" applyProtection="1">
      <alignment horizontal="center" vertical="center"/>
    </xf>
    <xf numFmtId="2" fontId="43" fillId="55" borderId="12" xfId="0" applyNumberFormat="1" applyFont="1" applyFill="1" applyBorder="1" applyAlignment="1" applyProtection="1">
      <alignment horizontal="center" vertical="center" wrapText="1"/>
    </xf>
    <xf numFmtId="0" fontId="41" fillId="0" borderId="12" xfId="0" applyFont="1" applyFill="1" applyBorder="1" applyAlignment="1" applyProtection="1">
      <alignment horizontal="center" vertical="center" wrapText="1"/>
      <protection locked="0"/>
    </xf>
    <xf numFmtId="0" fontId="41" fillId="0" borderId="12" xfId="0" applyNumberFormat="1" applyFont="1" applyFill="1" applyBorder="1" applyAlignment="1" applyProtection="1">
      <alignment horizontal="center" vertical="center" wrapText="1"/>
      <protection locked="0"/>
    </xf>
    <xf numFmtId="0" fontId="41" fillId="0" borderId="12" xfId="258" applyFont="1" applyFill="1" applyBorder="1" applyAlignment="1" applyProtection="1">
      <alignment horizontal="center" vertical="center" wrapText="1"/>
      <protection locked="0"/>
    </xf>
    <xf numFmtId="0" fontId="41" fillId="0" borderId="12" xfId="258" applyNumberFormat="1" applyFont="1" applyFill="1" applyBorder="1" applyAlignment="1" applyProtection="1">
      <alignment horizontal="center" vertical="center" wrapText="1"/>
      <protection locked="0"/>
    </xf>
    <xf numFmtId="42" fontId="41" fillId="0" borderId="12" xfId="1" applyNumberFormat="1" applyFont="1" applyFill="1" applyBorder="1" applyAlignment="1" applyProtection="1">
      <alignment horizontal="center" vertical="center" wrapText="1"/>
      <protection locked="0"/>
    </xf>
    <xf numFmtId="0" fontId="41" fillId="0" borderId="12" xfId="258" applyFont="1" applyFill="1" applyBorder="1" applyAlignment="1" applyProtection="1">
      <alignment horizontal="left" vertical="center" wrapText="1"/>
      <protection locked="0"/>
    </xf>
    <xf numFmtId="0" fontId="41" fillId="0" borderId="12" xfId="258" applyFont="1" applyFill="1" applyBorder="1" applyAlignment="1" applyProtection="1">
      <alignment vertical="center" wrapText="1"/>
      <protection locked="0"/>
    </xf>
    <xf numFmtId="2" fontId="43" fillId="55" borderId="12" xfId="258" applyNumberFormat="1" applyFont="1" applyFill="1" applyBorder="1" applyAlignment="1" applyProtection="1">
      <alignment horizontal="center" vertical="center" wrapText="1"/>
    </xf>
    <xf numFmtId="0" fontId="41" fillId="0" borderId="12" xfId="0" applyFont="1" applyFill="1" applyBorder="1" applyAlignment="1" applyProtection="1">
      <alignment vertical="center"/>
      <protection locked="0"/>
    </xf>
    <xf numFmtId="2" fontId="43" fillId="55" borderId="12" xfId="0" applyNumberFormat="1" applyFont="1" applyFill="1" applyBorder="1" applyAlignment="1" applyProtection="1">
      <alignment horizontal="center" vertical="center"/>
    </xf>
    <xf numFmtId="49" fontId="41" fillId="0" borderId="12" xfId="0" applyNumberFormat="1" applyFont="1" applyFill="1" applyBorder="1" applyAlignment="1" applyProtection="1">
      <alignment horizontal="center" vertical="center"/>
      <protection locked="0"/>
    </xf>
    <xf numFmtId="0" fontId="43" fillId="0" borderId="12" xfId="0" applyFont="1" applyFill="1" applyBorder="1" applyAlignment="1" applyProtection="1">
      <alignment horizontal="center" vertical="center"/>
      <protection locked="0"/>
    </xf>
    <xf numFmtId="0" fontId="44" fillId="58" borderId="12" xfId="0" applyFont="1" applyFill="1" applyBorder="1" applyAlignment="1" applyProtection="1">
      <alignment horizontal="center" vertical="center" wrapText="1"/>
      <protection locked="0"/>
    </xf>
    <xf numFmtId="0" fontId="31" fillId="0" borderId="0" xfId="0" applyFont="1" applyFill="1" applyBorder="1" applyAlignment="1">
      <alignment horizontal="center"/>
    </xf>
    <xf numFmtId="0" fontId="36" fillId="0" borderId="0" xfId="0" applyFont="1"/>
    <xf numFmtId="1" fontId="1" fillId="0" borderId="12" xfId="331" applyNumberFormat="1" applyFont="1" applyFill="1" applyBorder="1" applyAlignment="1">
      <alignment vertical="center"/>
    </xf>
    <xf numFmtId="0" fontId="0" fillId="0" borderId="86" xfId="0" applyFill="1" applyBorder="1" applyAlignment="1">
      <alignment horizontal="left" vertical="center" wrapText="1"/>
    </xf>
    <xf numFmtId="0" fontId="0" fillId="0" borderId="86" xfId="0" applyBorder="1" applyAlignment="1">
      <alignment horizontal="left" vertical="center" wrapText="1"/>
    </xf>
    <xf numFmtId="1" fontId="0" fillId="0" borderId="12" xfId="292"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1" fontId="1" fillId="0" borderId="0" xfId="294" applyNumberFormat="1" applyFont="1" applyFill="1" applyBorder="1" applyAlignment="1">
      <alignment vertical="center"/>
    </xf>
    <xf numFmtId="0" fontId="0" fillId="0" borderId="0" xfId="0" applyFill="1" applyBorder="1" applyAlignment="1">
      <alignment horizontal="left" vertical="center" wrapText="1"/>
    </xf>
    <xf numFmtId="0" fontId="1" fillId="0" borderId="0" xfId="292" applyFont="1" applyFill="1" applyBorder="1" applyAlignment="1">
      <alignment horizontal="left" vertical="center" wrapText="1"/>
    </xf>
    <xf numFmtId="2" fontId="39" fillId="0" borderId="86" xfId="0" applyNumberFormat="1" applyFont="1" applyBorder="1" applyAlignment="1">
      <alignment horizontal="center" vertical="center"/>
    </xf>
    <xf numFmtId="2" fontId="36" fillId="0" borderId="86" xfId="0" applyNumberFormat="1" applyFont="1" applyBorder="1" applyAlignment="1">
      <alignment horizontal="center" vertical="center"/>
    </xf>
    <xf numFmtId="2" fontId="0" fillId="0" borderId="86" xfId="0" applyNumberFormat="1" applyFont="1" applyFill="1" applyBorder="1" applyAlignment="1">
      <alignment horizontal="left" vertical="center" wrapText="1"/>
    </xf>
    <xf numFmtId="0" fontId="0" fillId="0" borderId="86" xfId="0" applyBorder="1" applyAlignment="1">
      <alignment horizontal="left" vertical="center"/>
    </xf>
    <xf numFmtId="0" fontId="0" fillId="0" borderId="12" xfId="0"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1" fontId="36" fillId="0" borderId="86" xfId="0" applyNumberFormat="1" applyFont="1" applyFill="1" applyBorder="1" applyAlignment="1">
      <alignment horizontal="center" vertical="center"/>
    </xf>
    <xf numFmtId="0" fontId="36" fillId="0" borderId="86" xfId="0" applyFont="1" applyFill="1" applyBorder="1" applyAlignment="1">
      <alignment horizontal="center" vertical="center"/>
    </xf>
    <xf numFmtId="164" fontId="0" fillId="0" borderId="86" xfId="293" applyNumberFormat="1" applyFont="1" applyBorder="1" applyAlignment="1">
      <alignment horizontal="center" vertical="center" wrapText="1"/>
    </xf>
    <xf numFmtId="0" fontId="0" fillId="0" borderId="86" xfId="0" applyBorder="1"/>
    <xf numFmtId="1" fontId="1" fillId="0" borderId="12" xfId="292" applyNumberFormat="1" applyFont="1" applyFill="1" applyBorder="1" applyAlignment="1">
      <alignment horizontal="left" vertical="center" wrapText="1"/>
    </xf>
    <xf numFmtId="0" fontId="0" fillId="0" borderId="75" xfId="0" applyBorder="1" applyAlignment="1">
      <alignment horizontal="left" vertical="center" wrapText="1"/>
    </xf>
    <xf numFmtId="1" fontId="1" fillId="0" borderId="75" xfId="292" applyNumberFormat="1" applyFont="1" applyFill="1" applyBorder="1" applyAlignment="1">
      <alignment horizontal="left" vertical="center" wrapText="1"/>
    </xf>
    <xf numFmtId="2" fontId="20" fillId="0" borderId="0" xfId="292" applyNumberFormat="1" applyFont="1" applyFill="1" applyBorder="1" applyAlignment="1">
      <alignment horizontal="center" vertical="center" wrapText="1"/>
    </xf>
    <xf numFmtId="1" fontId="36" fillId="0" borderId="86" xfId="0" applyNumberFormat="1" applyFont="1" applyBorder="1" applyAlignment="1">
      <alignment horizontal="center" vertical="center"/>
    </xf>
    <xf numFmtId="0" fontId="0" fillId="0" borderId="0" xfId="0" applyFill="1" applyBorder="1" applyAlignment="1">
      <alignment horizontal="center"/>
    </xf>
  </cellXfs>
  <cellStyles count="3917">
    <cellStyle name="20% - Accent1" xfId="19" builtinId="30" customBuiltin="1"/>
    <cellStyle name="20% - Accent1 2" xfId="44"/>
    <cellStyle name="20% - Accent1 2 2" xfId="45"/>
    <cellStyle name="20% - Accent1 2 2 2" xfId="46"/>
    <cellStyle name="20% - Accent1 2 2 2 2" xfId="47"/>
    <cellStyle name="20% - Accent1 2 2 3" xfId="48"/>
    <cellStyle name="20% - Accent1 2 2 4" xfId="1072"/>
    <cellStyle name="20% - Accent1 2 3" xfId="49"/>
    <cellStyle name="20% - Accent1 2 3 2" xfId="50"/>
    <cellStyle name="20% - Accent1 2 4" xfId="51"/>
    <cellStyle name="20% - Accent1 2 5" xfId="1071"/>
    <cellStyle name="20% - Accent1 3" xfId="52"/>
    <cellStyle name="20% - Accent1 3 2" xfId="53"/>
    <cellStyle name="20% - Accent1 3 2 2" xfId="54"/>
    <cellStyle name="20% - Accent1 3 2 3" xfId="1074"/>
    <cellStyle name="20% - Accent1 3 3" xfId="55"/>
    <cellStyle name="20% - Accent1 3 4" xfId="1073"/>
    <cellStyle name="20% - Accent1 4" xfId="56"/>
    <cellStyle name="20% - Accent1 4 2" xfId="57"/>
    <cellStyle name="20% - Accent1 4 3" xfId="1075"/>
    <cellStyle name="20% - Accent1 5" xfId="58"/>
    <cellStyle name="20% - Accent1 6" xfId="59"/>
    <cellStyle name="20% - Accent1 7" xfId="1059"/>
    <cellStyle name="20% - Accent2" xfId="23" builtinId="34" customBuiltin="1"/>
    <cellStyle name="20% - Accent2 2" xfId="60"/>
    <cellStyle name="20% - Accent2 2 2" xfId="61"/>
    <cellStyle name="20% - Accent2 2 2 2" xfId="62"/>
    <cellStyle name="20% - Accent2 2 2 2 2" xfId="63"/>
    <cellStyle name="20% - Accent2 2 2 3" xfId="64"/>
    <cellStyle name="20% - Accent2 2 2 4" xfId="1077"/>
    <cellStyle name="20% - Accent2 2 3" xfId="65"/>
    <cellStyle name="20% - Accent2 2 3 2" xfId="66"/>
    <cellStyle name="20% - Accent2 2 4" xfId="67"/>
    <cellStyle name="20% - Accent2 2 5" xfId="1076"/>
    <cellStyle name="20% - Accent2 3" xfId="68"/>
    <cellStyle name="20% - Accent2 3 2" xfId="69"/>
    <cellStyle name="20% - Accent2 3 2 2" xfId="70"/>
    <cellStyle name="20% - Accent2 3 2 3" xfId="1079"/>
    <cellStyle name="20% - Accent2 3 3" xfId="71"/>
    <cellStyle name="20% - Accent2 3 4" xfId="1078"/>
    <cellStyle name="20% - Accent2 4" xfId="72"/>
    <cellStyle name="20% - Accent2 4 2" xfId="73"/>
    <cellStyle name="20% - Accent2 4 3" xfId="1080"/>
    <cellStyle name="20% - Accent2 5" xfId="74"/>
    <cellStyle name="20% - Accent2 6" xfId="75"/>
    <cellStyle name="20% - Accent2 7" xfId="1061"/>
    <cellStyle name="20% - Accent3" xfId="27" builtinId="38" customBuiltin="1"/>
    <cellStyle name="20% - Accent3 2" xfId="76"/>
    <cellStyle name="20% - Accent3 2 2" xfId="77"/>
    <cellStyle name="20% - Accent3 2 2 2" xfId="78"/>
    <cellStyle name="20% - Accent3 2 2 2 2" xfId="79"/>
    <cellStyle name="20% - Accent3 2 2 3" xfId="80"/>
    <cellStyle name="20% - Accent3 2 2 4" xfId="1082"/>
    <cellStyle name="20% - Accent3 2 3" xfId="81"/>
    <cellStyle name="20% - Accent3 2 3 2" xfId="82"/>
    <cellStyle name="20% - Accent3 2 4" xfId="83"/>
    <cellStyle name="20% - Accent3 2 5" xfId="1081"/>
    <cellStyle name="20% - Accent3 3" xfId="84"/>
    <cellStyle name="20% - Accent3 3 2" xfId="85"/>
    <cellStyle name="20% - Accent3 3 2 2" xfId="86"/>
    <cellStyle name="20% - Accent3 3 2 3" xfId="1084"/>
    <cellStyle name="20% - Accent3 3 3" xfId="87"/>
    <cellStyle name="20% - Accent3 3 4" xfId="1083"/>
    <cellStyle name="20% - Accent3 4" xfId="88"/>
    <cellStyle name="20% - Accent3 4 2" xfId="89"/>
    <cellStyle name="20% - Accent3 4 3" xfId="1085"/>
    <cellStyle name="20% - Accent3 5" xfId="90"/>
    <cellStyle name="20% - Accent3 6" xfId="91"/>
    <cellStyle name="20% - Accent3 7" xfId="1063"/>
    <cellStyle name="20% - Accent4" xfId="31" builtinId="42" customBuiltin="1"/>
    <cellStyle name="20% - Accent4 2" xfId="92"/>
    <cellStyle name="20% - Accent4 2 2" xfId="93"/>
    <cellStyle name="20% - Accent4 2 2 2" xfId="94"/>
    <cellStyle name="20% - Accent4 2 2 2 2" xfId="95"/>
    <cellStyle name="20% - Accent4 2 2 3" xfId="96"/>
    <cellStyle name="20% - Accent4 2 2 4" xfId="1087"/>
    <cellStyle name="20% - Accent4 2 3" xfId="97"/>
    <cellStyle name="20% - Accent4 2 3 2" xfId="98"/>
    <cellStyle name="20% - Accent4 2 4" xfId="99"/>
    <cellStyle name="20% - Accent4 2 5" xfId="1086"/>
    <cellStyle name="20% - Accent4 3" xfId="100"/>
    <cellStyle name="20% - Accent4 3 2" xfId="101"/>
    <cellStyle name="20% - Accent4 3 2 2" xfId="102"/>
    <cellStyle name="20% - Accent4 3 2 3" xfId="1089"/>
    <cellStyle name="20% - Accent4 3 3" xfId="103"/>
    <cellStyle name="20% - Accent4 3 4" xfId="1088"/>
    <cellStyle name="20% - Accent4 4" xfId="104"/>
    <cellStyle name="20% - Accent4 4 2" xfId="105"/>
    <cellStyle name="20% - Accent4 4 3" xfId="1090"/>
    <cellStyle name="20% - Accent4 5" xfId="106"/>
    <cellStyle name="20% - Accent4 6" xfId="107"/>
    <cellStyle name="20% - Accent4 7" xfId="1065"/>
    <cellStyle name="20% - Accent5" xfId="35" builtinId="46" customBuiltin="1"/>
    <cellStyle name="20% - Accent5 2" xfId="108"/>
    <cellStyle name="20% - Accent5 2 2" xfId="109"/>
    <cellStyle name="20% - Accent5 2 2 2" xfId="110"/>
    <cellStyle name="20% - Accent5 2 2 2 2" xfId="111"/>
    <cellStyle name="20% - Accent5 2 2 3" xfId="112"/>
    <cellStyle name="20% - Accent5 2 2 4" xfId="1092"/>
    <cellStyle name="20% - Accent5 2 3" xfId="113"/>
    <cellStyle name="20% - Accent5 2 3 2" xfId="114"/>
    <cellStyle name="20% - Accent5 2 4" xfId="115"/>
    <cellStyle name="20% - Accent5 2 5" xfId="1091"/>
    <cellStyle name="20% - Accent5 3" xfId="116"/>
    <cellStyle name="20% - Accent5 3 2" xfId="117"/>
    <cellStyle name="20% - Accent5 3 2 2" xfId="118"/>
    <cellStyle name="20% - Accent5 3 2 3" xfId="1094"/>
    <cellStyle name="20% - Accent5 3 3" xfId="119"/>
    <cellStyle name="20% - Accent5 3 4" xfId="1093"/>
    <cellStyle name="20% - Accent5 4" xfId="120"/>
    <cellStyle name="20% - Accent5 4 2" xfId="121"/>
    <cellStyle name="20% - Accent5 4 3" xfId="1095"/>
    <cellStyle name="20% - Accent5 5" xfId="122"/>
    <cellStyle name="20% - Accent5 6" xfId="123"/>
    <cellStyle name="20% - Accent5 7" xfId="1067"/>
    <cellStyle name="20% - Accent6" xfId="39" builtinId="50" customBuiltin="1"/>
    <cellStyle name="20% - Accent6 2" xfId="124"/>
    <cellStyle name="20% - Accent6 2 2" xfId="125"/>
    <cellStyle name="20% - Accent6 2 2 2" xfId="126"/>
    <cellStyle name="20% - Accent6 2 2 2 2" xfId="127"/>
    <cellStyle name="20% - Accent6 2 2 3" xfId="128"/>
    <cellStyle name="20% - Accent6 2 2 4" xfId="1097"/>
    <cellStyle name="20% - Accent6 2 3" xfId="129"/>
    <cellStyle name="20% - Accent6 2 3 2" xfId="130"/>
    <cellStyle name="20% - Accent6 2 4" xfId="131"/>
    <cellStyle name="20% - Accent6 2 5" xfId="1096"/>
    <cellStyle name="20% - Accent6 3" xfId="132"/>
    <cellStyle name="20% - Accent6 3 2" xfId="133"/>
    <cellStyle name="20% - Accent6 3 2 2" xfId="134"/>
    <cellStyle name="20% - Accent6 3 2 3" xfId="1099"/>
    <cellStyle name="20% - Accent6 3 3" xfId="135"/>
    <cellStyle name="20% - Accent6 3 4" xfId="1098"/>
    <cellStyle name="20% - Accent6 4" xfId="136"/>
    <cellStyle name="20% - Accent6 4 2" xfId="137"/>
    <cellStyle name="20% - Accent6 4 3" xfId="1100"/>
    <cellStyle name="20% - Accent6 5" xfId="138"/>
    <cellStyle name="20% - Accent6 6" xfId="139"/>
    <cellStyle name="20% - Accent6 7" xfId="1069"/>
    <cellStyle name="40% - Accent1" xfId="20" builtinId="31" customBuiltin="1"/>
    <cellStyle name="40% - Accent1 2" xfId="140"/>
    <cellStyle name="40% - Accent1 2 2" xfId="141"/>
    <cellStyle name="40% - Accent1 2 2 2" xfId="142"/>
    <cellStyle name="40% - Accent1 2 2 2 2" xfId="143"/>
    <cellStyle name="40% - Accent1 2 2 3" xfId="144"/>
    <cellStyle name="40% - Accent1 2 2 4" xfId="1102"/>
    <cellStyle name="40% - Accent1 2 3" xfId="145"/>
    <cellStyle name="40% - Accent1 2 3 2" xfId="146"/>
    <cellStyle name="40% - Accent1 2 4" xfId="147"/>
    <cellStyle name="40% - Accent1 2 5" xfId="1101"/>
    <cellStyle name="40% - Accent1 3" xfId="148"/>
    <cellStyle name="40% - Accent1 3 2" xfId="149"/>
    <cellStyle name="40% - Accent1 3 2 2" xfId="150"/>
    <cellStyle name="40% - Accent1 3 2 3" xfId="1104"/>
    <cellStyle name="40% - Accent1 3 3" xfId="151"/>
    <cellStyle name="40% - Accent1 3 4" xfId="1103"/>
    <cellStyle name="40% - Accent1 4" xfId="152"/>
    <cellStyle name="40% - Accent1 4 2" xfId="153"/>
    <cellStyle name="40% - Accent1 4 3" xfId="1105"/>
    <cellStyle name="40% - Accent1 5" xfId="154"/>
    <cellStyle name="40% - Accent1 6" xfId="155"/>
    <cellStyle name="40% - Accent1 7" xfId="1060"/>
    <cellStyle name="40% - Accent2" xfId="24" builtinId="35" customBuiltin="1"/>
    <cellStyle name="40% - Accent2 2" xfId="156"/>
    <cellStyle name="40% - Accent2 2 2" xfId="157"/>
    <cellStyle name="40% - Accent2 2 2 2" xfId="158"/>
    <cellStyle name="40% - Accent2 2 2 2 2" xfId="159"/>
    <cellStyle name="40% - Accent2 2 2 3" xfId="160"/>
    <cellStyle name="40% - Accent2 2 2 4" xfId="1107"/>
    <cellStyle name="40% - Accent2 2 3" xfId="161"/>
    <cellStyle name="40% - Accent2 2 3 2" xfId="162"/>
    <cellStyle name="40% - Accent2 2 4" xfId="163"/>
    <cellStyle name="40% - Accent2 2 5" xfId="1106"/>
    <cellStyle name="40% - Accent2 3" xfId="164"/>
    <cellStyle name="40% - Accent2 3 2" xfId="165"/>
    <cellStyle name="40% - Accent2 3 2 2" xfId="166"/>
    <cellStyle name="40% - Accent2 3 2 3" xfId="1109"/>
    <cellStyle name="40% - Accent2 3 3" xfId="167"/>
    <cellStyle name="40% - Accent2 3 4" xfId="1108"/>
    <cellStyle name="40% - Accent2 4" xfId="168"/>
    <cellStyle name="40% - Accent2 4 2" xfId="169"/>
    <cellStyle name="40% - Accent2 4 3" xfId="1110"/>
    <cellStyle name="40% - Accent2 5" xfId="170"/>
    <cellStyle name="40% - Accent2 6" xfId="171"/>
    <cellStyle name="40% - Accent2 7" xfId="1062"/>
    <cellStyle name="40% - Accent3" xfId="28" builtinId="39" customBuiltin="1"/>
    <cellStyle name="40% - Accent3 2" xfId="172"/>
    <cellStyle name="40% - Accent3 2 2" xfId="173"/>
    <cellStyle name="40% - Accent3 2 2 2" xfId="174"/>
    <cellStyle name="40% - Accent3 2 2 2 2" xfId="175"/>
    <cellStyle name="40% - Accent3 2 2 3" xfId="176"/>
    <cellStyle name="40% - Accent3 2 2 4" xfId="1112"/>
    <cellStyle name="40% - Accent3 2 3" xfId="177"/>
    <cellStyle name="40% - Accent3 2 3 2" xfId="178"/>
    <cellStyle name="40% - Accent3 2 4" xfId="179"/>
    <cellStyle name="40% - Accent3 2 5" xfId="1111"/>
    <cellStyle name="40% - Accent3 3" xfId="180"/>
    <cellStyle name="40% - Accent3 3 2" xfId="181"/>
    <cellStyle name="40% - Accent3 3 2 2" xfId="182"/>
    <cellStyle name="40% - Accent3 3 2 3" xfId="1114"/>
    <cellStyle name="40% - Accent3 3 3" xfId="183"/>
    <cellStyle name="40% - Accent3 3 4" xfId="1113"/>
    <cellStyle name="40% - Accent3 4" xfId="184"/>
    <cellStyle name="40% - Accent3 4 2" xfId="185"/>
    <cellStyle name="40% - Accent3 4 3" xfId="1115"/>
    <cellStyle name="40% - Accent3 5" xfId="186"/>
    <cellStyle name="40% - Accent3 6" xfId="187"/>
    <cellStyle name="40% - Accent3 7" xfId="1064"/>
    <cellStyle name="40% - Accent4" xfId="32" builtinId="43" customBuiltin="1"/>
    <cellStyle name="40% - Accent4 2" xfId="188"/>
    <cellStyle name="40% - Accent4 2 2" xfId="189"/>
    <cellStyle name="40% - Accent4 2 2 2" xfId="190"/>
    <cellStyle name="40% - Accent4 2 2 2 2" xfId="191"/>
    <cellStyle name="40% - Accent4 2 2 3" xfId="192"/>
    <cellStyle name="40% - Accent4 2 2 4" xfId="1117"/>
    <cellStyle name="40% - Accent4 2 3" xfId="193"/>
    <cellStyle name="40% - Accent4 2 3 2" xfId="194"/>
    <cellStyle name="40% - Accent4 2 4" xfId="195"/>
    <cellStyle name="40% - Accent4 2 5" xfId="1116"/>
    <cellStyle name="40% - Accent4 3" xfId="196"/>
    <cellStyle name="40% - Accent4 3 2" xfId="197"/>
    <cellStyle name="40% - Accent4 3 2 2" xfId="198"/>
    <cellStyle name="40% - Accent4 3 2 3" xfId="1119"/>
    <cellStyle name="40% - Accent4 3 3" xfId="199"/>
    <cellStyle name="40% - Accent4 3 4" xfId="1118"/>
    <cellStyle name="40% - Accent4 4" xfId="200"/>
    <cellStyle name="40% - Accent4 4 2" xfId="201"/>
    <cellStyle name="40% - Accent4 4 3" xfId="1120"/>
    <cellStyle name="40% - Accent4 5" xfId="202"/>
    <cellStyle name="40% - Accent4 6" xfId="203"/>
    <cellStyle name="40% - Accent4 7" xfId="1066"/>
    <cellStyle name="40% - Accent5" xfId="36" builtinId="47" customBuiltin="1"/>
    <cellStyle name="40% - Accent5 2" xfId="204"/>
    <cellStyle name="40% - Accent5 2 2" xfId="205"/>
    <cellStyle name="40% - Accent5 2 2 2" xfId="206"/>
    <cellStyle name="40% - Accent5 2 2 2 2" xfId="207"/>
    <cellStyle name="40% - Accent5 2 2 3" xfId="208"/>
    <cellStyle name="40% - Accent5 2 2 4" xfId="1122"/>
    <cellStyle name="40% - Accent5 2 3" xfId="209"/>
    <cellStyle name="40% - Accent5 2 3 2" xfId="210"/>
    <cellStyle name="40% - Accent5 2 4" xfId="211"/>
    <cellStyle name="40% - Accent5 2 5" xfId="1121"/>
    <cellStyle name="40% - Accent5 3" xfId="212"/>
    <cellStyle name="40% - Accent5 3 2" xfId="213"/>
    <cellStyle name="40% - Accent5 3 2 2" xfId="214"/>
    <cellStyle name="40% - Accent5 3 2 3" xfId="1124"/>
    <cellStyle name="40% - Accent5 3 3" xfId="215"/>
    <cellStyle name="40% - Accent5 3 4" xfId="1123"/>
    <cellStyle name="40% - Accent5 4" xfId="216"/>
    <cellStyle name="40% - Accent5 4 2" xfId="217"/>
    <cellStyle name="40% - Accent5 4 3" xfId="1125"/>
    <cellStyle name="40% - Accent5 5" xfId="218"/>
    <cellStyle name="40% - Accent5 6" xfId="219"/>
    <cellStyle name="40% - Accent5 7" xfId="1068"/>
    <cellStyle name="40% - Accent6" xfId="40" builtinId="51" customBuiltin="1"/>
    <cellStyle name="40% - Accent6 2" xfId="220"/>
    <cellStyle name="40% - Accent6 2 2" xfId="221"/>
    <cellStyle name="40% - Accent6 2 2 2" xfId="222"/>
    <cellStyle name="40% - Accent6 2 2 2 2" xfId="223"/>
    <cellStyle name="40% - Accent6 2 2 3" xfId="224"/>
    <cellStyle name="40% - Accent6 2 2 4" xfId="1127"/>
    <cellStyle name="40% - Accent6 2 3" xfId="225"/>
    <cellStyle name="40% - Accent6 2 3 2" xfId="226"/>
    <cellStyle name="40% - Accent6 2 4" xfId="227"/>
    <cellStyle name="40% - Accent6 2 5" xfId="1126"/>
    <cellStyle name="40% - Accent6 3" xfId="228"/>
    <cellStyle name="40% - Accent6 3 2" xfId="229"/>
    <cellStyle name="40% - Accent6 3 2 2" xfId="230"/>
    <cellStyle name="40% - Accent6 3 2 3" xfId="1129"/>
    <cellStyle name="40% - Accent6 3 3" xfId="231"/>
    <cellStyle name="40% - Accent6 3 4" xfId="1128"/>
    <cellStyle name="40% - Accent6 4" xfId="232"/>
    <cellStyle name="40% - Accent6 4 2" xfId="233"/>
    <cellStyle name="40% - Accent6 4 3" xfId="1130"/>
    <cellStyle name="40% - Accent6 5" xfId="234"/>
    <cellStyle name="40% - Accent6 6" xfId="235"/>
    <cellStyle name="40% - Accent6 7" xfId="107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296"/>
    <cellStyle name="Comma 3" xfId="297"/>
    <cellStyle name="Comma 4" xfId="298"/>
    <cellStyle name="Comma 5" xfId="299"/>
    <cellStyle name="Comma 5 2" xfId="300"/>
    <cellStyle name="Comma 5 2 2" xfId="301"/>
    <cellStyle name="Comma 5 2 2 2" xfId="302"/>
    <cellStyle name="Comma 5 2 3" xfId="303"/>
    <cellStyle name="Comma 5 3" xfId="304"/>
    <cellStyle name="Comma 5 3 2" xfId="305"/>
    <cellStyle name="Comma 5 4" xfId="306"/>
    <cellStyle name="Comma 6" xfId="307"/>
    <cellStyle name="Comma 6 2" xfId="1859"/>
    <cellStyle name="Currency" xfId="1" builtinId="4"/>
    <cellStyle name="Currency 10" xfId="236"/>
    <cellStyle name="Currency 10 2" xfId="237"/>
    <cellStyle name="Currency 11" xfId="293"/>
    <cellStyle name="Currency 12" xfId="1058"/>
    <cellStyle name="Currency 2" xfId="42"/>
    <cellStyle name="Currency 2 2" xfId="238"/>
    <cellStyle name="Currency 2 3" xfId="239"/>
    <cellStyle name="Currency 3" xfId="240"/>
    <cellStyle name="Currency 3 2" xfId="473"/>
    <cellStyle name="Currency 3 3" xfId="1131"/>
    <cellStyle name="Currency 4" xfId="241"/>
    <cellStyle name="Currency 4 2" xfId="242"/>
    <cellStyle name="Currency 4 3" xfId="459"/>
    <cellStyle name="Currency 4 4" xfId="1132"/>
    <cellStyle name="Currency 5" xfId="243"/>
    <cellStyle name="Currency 5 2" xfId="244"/>
    <cellStyle name="Currency 5 2 2" xfId="308"/>
    <cellStyle name="Currency 5 2 3" xfId="1134"/>
    <cellStyle name="Currency 5 3" xfId="309"/>
    <cellStyle name="Currency 5 4" xfId="1133"/>
    <cellStyle name="Currency 6" xfId="245"/>
    <cellStyle name="Currency 6 2" xfId="427"/>
    <cellStyle name="Currency 6 3" xfId="1135"/>
    <cellStyle name="Currency 7" xfId="246"/>
    <cellStyle name="Currency 7 2" xfId="673"/>
    <cellStyle name="Currency 7 3" xfId="1136"/>
    <cellStyle name="Currency 8" xfId="247"/>
    <cellStyle name="Currency 9" xfId="248"/>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xfId="249"/>
    <cellStyle name="Normal 10 2" xfId="250"/>
    <cellStyle name="Normal 11" xfId="292"/>
    <cellStyle name="Normal 11 2" xfId="310"/>
    <cellStyle name="Normal 11 3" xfId="1155"/>
    <cellStyle name="Normal 12" xfId="311"/>
    <cellStyle name="Normal 12 2" xfId="312"/>
    <cellStyle name="Normal 12 2 2" xfId="313"/>
    <cellStyle name="Normal 12 3" xfId="314"/>
    <cellStyle name="Normal 13" xfId="315"/>
    <cellStyle name="Normal 13 2" xfId="316"/>
    <cellStyle name="Normal 14" xfId="317"/>
    <cellStyle name="Normal 14 2" xfId="318"/>
    <cellStyle name="Normal 14 2 2" xfId="319"/>
    <cellStyle name="Normal 14 3" xfId="320"/>
    <cellStyle name="Normal 15" xfId="321"/>
    <cellStyle name="Normal 15 2" xfId="322"/>
    <cellStyle name="Normal 15 2 2" xfId="323"/>
    <cellStyle name="Normal 15 2 2 2" xfId="324"/>
    <cellStyle name="Normal 15 2 3" xfId="325"/>
    <cellStyle name="Normal 15 3" xfId="326"/>
    <cellStyle name="Normal 15 3 2" xfId="327"/>
    <cellStyle name="Normal 15 4" xfId="328"/>
    <cellStyle name="Normal 16" xfId="329"/>
    <cellStyle name="Normal 17" xfId="330"/>
    <cellStyle name="Normal 17 2" xfId="331"/>
    <cellStyle name="Normal 17 2 2" xfId="1159"/>
    <cellStyle name="Normal 17 3" xfId="1158"/>
    <cellStyle name="Normal 18" xfId="332"/>
    <cellStyle name="Normal 19" xfId="294"/>
    <cellStyle name="Normal 19 2" xfId="333"/>
    <cellStyle name="Normal 19 2 2" xfId="1160"/>
    <cellStyle name="Normal 19 3" xfId="828"/>
    <cellStyle name="Normal 19 4" xfId="1156"/>
    <cellStyle name="Normal 2" xfId="251"/>
    <cellStyle name="Normal 2 2" xfId="252"/>
    <cellStyle name="Normal 2 3" xfId="253"/>
    <cellStyle name="Normal 2 3 2" xfId="443"/>
    <cellStyle name="Normal 2 3 3" xfId="1137"/>
    <cellStyle name="Normal 2 4" xfId="254"/>
    <cellStyle name="Normal 2 4 2" xfId="334"/>
    <cellStyle name="Normal 2 4 3" xfId="1138"/>
    <cellStyle name="Normal 2 5" xfId="335"/>
    <cellStyle name="Normal 2 6" xfId="420"/>
    <cellStyle name="Normal 2 7" xfId="421"/>
    <cellStyle name="Normal 20" xfId="295"/>
    <cellStyle name="Normal 20 2" xfId="336"/>
    <cellStyle name="Normal 20 2 2" xfId="1161"/>
    <cellStyle name="Normal 20 3" xfId="1157"/>
    <cellStyle name="Normal 21" xfId="337"/>
    <cellStyle name="Normal 21 2" xfId="338"/>
    <cellStyle name="Normal 21 2 2" xfId="1163"/>
    <cellStyle name="Normal 21 3" xfId="1162"/>
    <cellStyle name="Normal 22" xfId="339"/>
    <cellStyle name="Normal 22 2" xfId="1860"/>
    <cellStyle name="Normal 23" xfId="340"/>
    <cellStyle name="Normal 23 2" xfId="1164"/>
    <cellStyle name="Normal 24" xfId="1057"/>
    <cellStyle name="Normal 3" xfId="255"/>
    <cellStyle name="Normal 3 2" xfId="43"/>
    <cellStyle name="Normal 3 2 2" xfId="256"/>
    <cellStyle name="Normal 3 2 2 2" xfId="446"/>
    <cellStyle name="Normal 3 2 2 3" xfId="1139"/>
    <cellStyle name="Normal 3 3" xfId="257"/>
    <cellStyle name="Normal 3 4" xfId="422"/>
    <cellStyle name="Normal 4" xfId="258"/>
    <cellStyle name="Normal 4 2" xfId="259"/>
    <cellStyle name="Normal 4 2 2" xfId="260"/>
    <cellStyle name="Normal 4 3" xfId="261"/>
    <cellStyle name="Normal 4 3 2" xfId="262"/>
    <cellStyle name="Normal 4 4" xfId="263"/>
    <cellStyle name="Normal 4 5" xfId="447"/>
    <cellStyle name="Normal 4 6" xfId="1140"/>
    <cellStyle name="Normal 5" xfId="264"/>
    <cellStyle name="Normal 5 2" xfId="265"/>
    <cellStyle name="Normal 5 2 2" xfId="449"/>
    <cellStyle name="Normal 5 2 3" xfId="1142"/>
    <cellStyle name="Normal 5 3" xfId="448"/>
    <cellStyle name="Normal 5 4" xfId="1141"/>
    <cellStyle name="Normal 6" xfId="266"/>
    <cellStyle name="Normal 6 2" xfId="450"/>
    <cellStyle name="Normal 6 3" xfId="1143"/>
    <cellStyle name="Normal 7" xfId="267"/>
    <cellStyle name="Normal 7 2" xfId="268"/>
    <cellStyle name="Normal 7 2 2" xfId="269"/>
    <cellStyle name="Normal 7 2 2 2" xfId="270"/>
    <cellStyle name="Normal 7 3" xfId="271"/>
    <cellStyle name="Normal 8" xfId="272"/>
    <cellStyle name="Normal 8 2" xfId="341"/>
    <cellStyle name="Normal 8 2 2" xfId="342"/>
    <cellStyle name="Normal 8 3" xfId="343"/>
    <cellStyle name="Normal 8 4" xfId="1144"/>
    <cellStyle name="Normal 9" xfId="273"/>
    <cellStyle name="Normal 9 2" xfId="344"/>
    <cellStyle name="Normal 9 3" xfId="1145"/>
    <cellStyle name="Note 2" xfId="274"/>
    <cellStyle name="Note 2 2" xfId="275"/>
    <cellStyle name="Note 2 2 2" xfId="276"/>
    <cellStyle name="Note 2 2 2 2" xfId="277"/>
    <cellStyle name="Note 2 2 3" xfId="278"/>
    <cellStyle name="Note 2 2 4" xfId="1147"/>
    <cellStyle name="Note 2 3" xfId="279"/>
    <cellStyle name="Note 2 3 2" xfId="280"/>
    <cellStyle name="Note 2 4" xfId="281"/>
    <cellStyle name="Note 2 5" xfId="1146"/>
    <cellStyle name="Note 3" xfId="282"/>
    <cellStyle name="Note 3 2" xfId="283"/>
    <cellStyle name="Note 3 2 2" xfId="284"/>
    <cellStyle name="Note 3 2 3" xfId="1149"/>
    <cellStyle name="Note 3 3" xfId="285"/>
    <cellStyle name="Note 3 4" xfId="1148"/>
    <cellStyle name="Note 4" xfId="286"/>
    <cellStyle name="Note 4 2" xfId="287"/>
    <cellStyle name="Note 4 2 2" xfId="1151"/>
    <cellStyle name="Note 4 3" xfId="1150"/>
    <cellStyle name="Note 5" xfId="288"/>
    <cellStyle name="Note 5 2" xfId="289"/>
    <cellStyle name="Note 5 2 2" xfId="1153"/>
    <cellStyle name="Note 5 3" xfId="1152"/>
    <cellStyle name="Note 6" xfId="290"/>
    <cellStyle name="Note 6 2" xfId="1154"/>
    <cellStyle name="Note 7" xfId="291"/>
    <cellStyle name="Output" xfId="11" builtinId="21" customBuiltin="1"/>
    <cellStyle name="Percent 2" xfId="345"/>
    <cellStyle name="Percent 3" xfId="346"/>
    <cellStyle name="Percent 3 2" xfId="347"/>
    <cellStyle name="Percent 3 2 2" xfId="1166"/>
    <cellStyle name="Percent 3 3" xfId="1165"/>
    <cellStyle name="SAPBEXaggData" xfId="348"/>
    <cellStyle name="SAPBEXaggData 10" xfId="630"/>
    <cellStyle name="SAPBEXaggData 10 2" xfId="1365"/>
    <cellStyle name="SAPBEXaggData 11" xfId="1031"/>
    <cellStyle name="SAPBEXaggData 11 2" xfId="1764"/>
    <cellStyle name="SAPBEXaggData 12" xfId="1899"/>
    <cellStyle name="SAPBEXaggData 13" xfId="1861"/>
    <cellStyle name="SAPBEXaggData 14" xfId="3366"/>
    <cellStyle name="SAPBEXaggData 2" xfId="349"/>
    <cellStyle name="SAPBEXaggData 2 10" xfId="3367"/>
    <cellStyle name="SAPBEXaggData 2 2" xfId="350"/>
    <cellStyle name="SAPBEXaggData 2 2 10" xfId="996"/>
    <cellStyle name="SAPBEXaggData 2 2 10 2" xfId="1729"/>
    <cellStyle name="SAPBEXaggData 2 2 11" xfId="989"/>
    <cellStyle name="SAPBEXaggData 2 2 11 2" xfId="1722"/>
    <cellStyle name="SAPBEXaggData 2 2 12" xfId="974"/>
    <cellStyle name="SAPBEXaggData 2 2 12 2" xfId="1707"/>
    <cellStyle name="SAPBEXaggData 2 2 13" xfId="1020"/>
    <cellStyle name="SAPBEXaggData 2 2 13 2" xfId="1753"/>
    <cellStyle name="SAPBEXaggData 2 2 14" xfId="1039"/>
    <cellStyle name="SAPBEXaggData 2 2 14 2" xfId="1772"/>
    <cellStyle name="SAPBEXaggData 2 2 15" xfId="1882"/>
    <cellStyle name="SAPBEXaggData 2 2 16" xfId="1879"/>
    <cellStyle name="SAPBEXaggData 2 2 17" xfId="3368"/>
    <cellStyle name="SAPBEXaggData 2 2 2" xfId="487"/>
    <cellStyle name="SAPBEXaggData 2 2 2 2" xfId="1222"/>
    <cellStyle name="SAPBEXaggData 2 2 2 2 2" xfId="2102"/>
    <cellStyle name="SAPBEXaggData 2 2 2 2 3" xfId="2510"/>
    <cellStyle name="SAPBEXaggData 2 2 2 2 4" xfId="3041"/>
    <cellStyle name="SAPBEXaggData 2 2 2 2 5" xfId="3593"/>
    <cellStyle name="SAPBEXaggData 2 2 2 3" xfId="1792"/>
    <cellStyle name="SAPBEXaggData 2 2 2 3 2" xfId="2629"/>
    <cellStyle name="SAPBEXaggData 2 2 2 3 3" xfId="3160"/>
    <cellStyle name="SAPBEXaggData 2 2 2 3 4" xfId="3712"/>
    <cellStyle name="SAPBEXaggData 2 2 2 4" xfId="2331"/>
    <cellStyle name="SAPBEXaggData 2 2 2 4 2" xfId="2767"/>
    <cellStyle name="SAPBEXaggData 2 2 2 4 3" xfId="3298"/>
    <cellStyle name="SAPBEXaggData 2 2 2 4 4" xfId="3850"/>
    <cellStyle name="SAPBEXaggData 2 2 2 5" xfId="2307"/>
    <cellStyle name="SAPBEXaggData 2 2 2 6" xfId="2885"/>
    <cellStyle name="SAPBEXaggData 2 2 2 7" xfId="3437"/>
    <cellStyle name="SAPBEXaggData 2 2 3" xfId="677"/>
    <cellStyle name="SAPBEXaggData 2 2 3 2" xfId="1411"/>
    <cellStyle name="SAPBEXaggData 2 2 3 3" xfId="2144"/>
    <cellStyle name="SAPBEXaggData 2 2 3 4" xfId="2552"/>
    <cellStyle name="SAPBEXaggData 2 2 3 5" xfId="3083"/>
    <cellStyle name="SAPBEXaggData 2 2 3 6" xfId="3635"/>
    <cellStyle name="SAPBEXaggData 2 2 4" xfId="665"/>
    <cellStyle name="SAPBEXaggData 2 2 4 2" xfId="1400"/>
    <cellStyle name="SAPBEXaggData 2 2 4 3" xfId="2200"/>
    <cellStyle name="SAPBEXaggData 2 2 4 4" xfId="2609"/>
    <cellStyle name="SAPBEXaggData 2 2 4 5" xfId="3140"/>
    <cellStyle name="SAPBEXaggData 2 2 4 6" xfId="3692"/>
    <cellStyle name="SAPBEXaggData 2 2 5" xfId="731"/>
    <cellStyle name="SAPBEXaggData 2 2 5 2" xfId="1465"/>
    <cellStyle name="SAPBEXaggData 2 2 5 3" xfId="2136"/>
    <cellStyle name="SAPBEXaggData 2 2 5 4" xfId="2544"/>
    <cellStyle name="SAPBEXaggData 2 2 5 5" xfId="3075"/>
    <cellStyle name="SAPBEXaggData 2 2 5 6" xfId="3627"/>
    <cellStyle name="SAPBEXaggData 2 2 6" xfId="721"/>
    <cellStyle name="SAPBEXaggData 2 2 6 2" xfId="1455"/>
    <cellStyle name="SAPBEXaggData 2 2 7" xfId="807"/>
    <cellStyle name="SAPBEXaggData 2 2 7 2" xfId="1541"/>
    <cellStyle name="SAPBEXaggData 2 2 8" xfId="800"/>
    <cellStyle name="SAPBEXaggData 2 2 8 2" xfId="1534"/>
    <cellStyle name="SAPBEXaggData 2 2 9" xfId="826"/>
    <cellStyle name="SAPBEXaggData 2 2 9 2" xfId="1560"/>
    <cellStyle name="SAPBEXaggData 2 3" xfId="486"/>
    <cellStyle name="SAPBEXaggData 2 3 2" xfId="1221"/>
    <cellStyle name="SAPBEXaggData 2 3 2 2" xfId="2103"/>
    <cellStyle name="SAPBEXaggData 2 3 2 3" xfId="2511"/>
    <cellStyle name="SAPBEXaggData 2 3 2 4" xfId="3042"/>
    <cellStyle name="SAPBEXaggData 2 3 2 5" xfId="3594"/>
    <cellStyle name="SAPBEXaggData 2 3 3" xfId="1791"/>
    <cellStyle name="SAPBEXaggData 2 3 3 2" xfId="2628"/>
    <cellStyle name="SAPBEXaggData 2 3 3 3" xfId="3159"/>
    <cellStyle name="SAPBEXaggData 2 3 3 4" xfId="3711"/>
    <cellStyle name="SAPBEXaggData 2 3 4" xfId="2330"/>
    <cellStyle name="SAPBEXaggData 2 3 4 2" xfId="2766"/>
    <cellStyle name="SAPBEXaggData 2 3 4 3" xfId="3297"/>
    <cellStyle name="SAPBEXaggData 2 3 4 4" xfId="3849"/>
    <cellStyle name="SAPBEXaggData 2 3 5" xfId="2285"/>
    <cellStyle name="SAPBEXaggData 2 3 6" xfId="2884"/>
    <cellStyle name="SAPBEXaggData 2 3 7" xfId="3436"/>
    <cellStyle name="SAPBEXaggData 2 4" xfId="703"/>
    <cellStyle name="SAPBEXaggData 2 4 2" xfId="1437"/>
    <cellStyle name="SAPBEXaggData 2 4 3" xfId="2156"/>
    <cellStyle name="SAPBEXaggData 2 4 4" xfId="2564"/>
    <cellStyle name="SAPBEXaggData 2 4 5" xfId="3095"/>
    <cellStyle name="SAPBEXaggData 2 4 6" xfId="3647"/>
    <cellStyle name="SAPBEXaggData 2 5" xfId="706"/>
    <cellStyle name="SAPBEXaggData 2 5 2" xfId="1440"/>
    <cellStyle name="SAPBEXaggData 2 5 3" xfId="2582"/>
    <cellStyle name="SAPBEXaggData 2 5 4" xfId="3113"/>
    <cellStyle name="SAPBEXaggData 2 5 5" xfId="3665"/>
    <cellStyle name="SAPBEXaggData 2 6" xfId="734"/>
    <cellStyle name="SAPBEXaggData 2 6 2" xfId="1468"/>
    <cellStyle name="SAPBEXaggData 2 6 3" xfId="2617"/>
    <cellStyle name="SAPBEXaggData 2 6 4" xfId="3148"/>
    <cellStyle name="SAPBEXaggData 2 6 5" xfId="3700"/>
    <cellStyle name="SAPBEXaggData 2 7" xfId="615"/>
    <cellStyle name="SAPBEXaggData 2 7 2" xfId="1350"/>
    <cellStyle name="SAPBEXaggData 2 8" xfId="1881"/>
    <cellStyle name="SAPBEXaggData 2 9" xfId="1880"/>
    <cellStyle name="SAPBEXaggData 3" xfId="485"/>
    <cellStyle name="SAPBEXaggData 3 2" xfId="1220"/>
    <cellStyle name="SAPBEXaggData 3 2 2" xfId="2104"/>
    <cellStyle name="SAPBEXaggData 3 2 3" xfId="2512"/>
    <cellStyle name="SAPBEXaggData 3 2 4" xfId="3043"/>
    <cellStyle name="SAPBEXaggData 3 2 5" xfId="3595"/>
    <cellStyle name="SAPBEXaggData 3 3" xfId="1790"/>
    <cellStyle name="SAPBEXaggData 3 3 2" xfId="2218"/>
    <cellStyle name="SAPBEXaggData 3 3 3" xfId="2627"/>
    <cellStyle name="SAPBEXaggData 3 3 4" xfId="3158"/>
    <cellStyle name="SAPBEXaggData 3 3 5" xfId="3710"/>
    <cellStyle name="SAPBEXaggData 3 4" xfId="2329"/>
    <cellStyle name="SAPBEXaggData 3 4 2" xfId="2765"/>
    <cellStyle name="SAPBEXaggData 3 4 3" xfId="3296"/>
    <cellStyle name="SAPBEXaggData 3 4 4" xfId="3848"/>
    <cellStyle name="SAPBEXaggData 3 5" xfId="1948"/>
    <cellStyle name="SAPBEXaggData 3 6" xfId="1970"/>
    <cellStyle name="SAPBEXaggData 3 7" xfId="2883"/>
    <cellStyle name="SAPBEXaggData 3 8" xfId="3435"/>
    <cellStyle name="SAPBEXaggData 4" xfId="611"/>
    <cellStyle name="SAPBEXaggData 4 2" xfId="1346"/>
    <cellStyle name="SAPBEXaggData 4 3" xfId="2134"/>
    <cellStyle name="SAPBEXaggData 4 4" xfId="2542"/>
    <cellStyle name="SAPBEXaggData 4 5" xfId="3073"/>
    <cellStyle name="SAPBEXaggData 4 6" xfId="3625"/>
    <cellStyle name="SAPBEXaggData 5" xfId="470"/>
    <cellStyle name="SAPBEXaggData 5 2" xfId="1206"/>
    <cellStyle name="SAPBEXaggData 5 3" xfId="2177"/>
    <cellStyle name="SAPBEXaggData 5 4" xfId="2585"/>
    <cellStyle name="SAPBEXaggData 5 5" xfId="3116"/>
    <cellStyle name="SAPBEXaggData 5 6" xfId="3668"/>
    <cellStyle name="SAPBEXaggData 6" xfId="744"/>
    <cellStyle name="SAPBEXaggData 6 2" xfId="1478"/>
    <cellStyle name="SAPBEXaggData 6 3" xfId="2548"/>
    <cellStyle name="SAPBEXaggData 6 4" xfId="3079"/>
    <cellStyle name="SAPBEXaggData 6 5" xfId="3631"/>
    <cellStyle name="SAPBEXaggData 7" xfId="851"/>
    <cellStyle name="SAPBEXaggData 7 2" xfId="1584"/>
    <cellStyle name="SAPBEXaggData 8" xfId="691"/>
    <cellStyle name="SAPBEXaggData 8 2" xfId="1425"/>
    <cellStyle name="SAPBEXaggData 9" xfId="890"/>
    <cellStyle name="SAPBEXaggData 9 2" xfId="1623"/>
    <cellStyle name="SAPBEXaggDataEmph" xfId="351"/>
    <cellStyle name="SAPBEXaggDataEmph 10" xfId="1027"/>
    <cellStyle name="SAPBEXaggDataEmph 10 2" xfId="1760"/>
    <cellStyle name="SAPBEXaggDataEmph 11" xfId="1883"/>
    <cellStyle name="SAPBEXaggDataEmph 12" xfId="1863"/>
    <cellStyle name="SAPBEXaggDataEmph 13" xfId="3369"/>
    <cellStyle name="SAPBEXaggDataEmph 2" xfId="488"/>
    <cellStyle name="SAPBEXaggDataEmph 2 2" xfId="1223"/>
    <cellStyle name="SAPBEXaggDataEmph 2 2 2" xfId="2044"/>
    <cellStyle name="SAPBEXaggDataEmph 2 2 3" xfId="2452"/>
    <cellStyle name="SAPBEXaggDataEmph 2 2 4" xfId="2983"/>
    <cellStyle name="SAPBEXaggDataEmph 2 2 5" xfId="3535"/>
    <cellStyle name="SAPBEXaggDataEmph 2 3" xfId="1793"/>
    <cellStyle name="SAPBEXaggDataEmph 2 3 2" xfId="2276"/>
    <cellStyle name="SAPBEXaggDataEmph 2 3 3" xfId="2685"/>
    <cellStyle name="SAPBEXaggDataEmph 2 3 4" xfId="3216"/>
    <cellStyle name="SAPBEXaggDataEmph 2 3 5" xfId="3768"/>
    <cellStyle name="SAPBEXaggDataEmph 2 4" xfId="2332"/>
    <cellStyle name="SAPBEXaggDataEmph 2 4 2" xfId="2768"/>
    <cellStyle name="SAPBEXaggDataEmph 2 4 3" xfId="3299"/>
    <cellStyle name="SAPBEXaggDataEmph 2 4 4" xfId="3851"/>
    <cellStyle name="SAPBEXaggDataEmph 2 5" xfId="1950"/>
    <cellStyle name="SAPBEXaggDataEmph 2 6" xfId="1926"/>
    <cellStyle name="SAPBEXaggDataEmph 2 7" xfId="2886"/>
    <cellStyle name="SAPBEXaggDataEmph 2 8" xfId="3438"/>
    <cellStyle name="SAPBEXaggDataEmph 3" xfId="696"/>
    <cellStyle name="SAPBEXaggDataEmph 3 2" xfId="1430"/>
    <cellStyle name="SAPBEXaggDataEmph 3 3" xfId="2143"/>
    <cellStyle name="SAPBEXaggDataEmph 3 4" xfId="2551"/>
    <cellStyle name="SAPBEXaggDataEmph 3 5" xfId="3082"/>
    <cellStyle name="SAPBEXaggDataEmph 3 6" xfId="3634"/>
    <cellStyle name="SAPBEXaggDataEmph 4" xfId="764"/>
    <cellStyle name="SAPBEXaggDataEmph 4 2" xfId="1498"/>
    <cellStyle name="SAPBEXaggDataEmph 4 3" xfId="2175"/>
    <cellStyle name="SAPBEXaggDataEmph 4 4" xfId="2583"/>
    <cellStyle name="SAPBEXaggDataEmph 4 5" xfId="3114"/>
    <cellStyle name="SAPBEXaggDataEmph 4 6" xfId="3666"/>
    <cellStyle name="SAPBEXaggDataEmph 5" xfId="776"/>
    <cellStyle name="SAPBEXaggDataEmph 5 2" xfId="1510"/>
    <cellStyle name="SAPBEXaggDataEmph 5 3" xfId="2555"/>
    <cellStyle name="SAPBEXaggDataEmph 5 4" xfId="3086"/>
    <cellStyle name="SAPBEXaggDataEmph 5 5" xfId="3638"/>
    <cellStyle name="SAPBEXaggDataEmph 6" xfId="717"/>
    <cellStyle name="SAPBEXaggDataEmph 6 2" xfId="1451"/>
    <cellStyle name="SAPBEXaggDataEmph 7" xfId="789"/>
    <cellStyle name="SAPBEXaggDataEmph 7 2" xfId="1523"/>
    <cellStyle name="SAPBEXaggDataEmph 8" xfId="957"/>
    <cellStyle name="SAPBEXaggDataEmph 8 2" xfId="1690"/>
    <cellStyle name="SAPBEXaggDataEmph 9" xfId="1005"/>
    <cellStyle name="SAPBEXaggDataEmph 9 2" xfId="1738"/>
    <cellStyle name="SAPBEXaggItem" xfId="352"/>
    <cellStyle name="SAPBEXaggItem 10" xfId="972"/>
    <cellStyle name="SAPBEXaggItem 10 2" xfId="1705"/>
    <cellStyle name="SAPBEXaggItem 11" xfId="1884"/>
    <cellStyle name="SAPBEXaggItem 12" xfId="1862"/>
    <cellStyle name="SAPBEXaggItem 13" xfId="3370"/>
    <cellStyle name="SAPBEXaggItem 2" xfId="489"/>
    <cellStyle name="SAPBEXaggItem 2 2" xfId="1224"/>
    <cellStyle name="SAPBEXaggItem 2 2 2" xfId="2045"/>
    <cellStyle name="SAPBEXaggItem 2 2 3" xfId="2453"/>
    <cellStyle name="SAPBEXaggItem 2 2 4" xfId="2984"/>
    <cellStyle name="SAPBEXaggItem 2 2 5" xfId="3536"/>
    <cellStyle name="SAPBEXaggItem 2 3" xfId="1794"/>
    <cellStyle name="SAPBEXaggItem 2 3 2" xfId="2275"/>
    <cellStyle name="SAPBEXaggItem 2 3 3" xfId="2684"/>
    <cellStyle name="SAPBEXaggItem 2 3 4" xfId="3215"/>
    <cellStyle name="SAPBEXaggItem 2 3 5" xfId="3767"/>
    <cellStyle name="SAPBEXaggItem 2 4" xfId="2333"/>
    <cellStyle name="SAPBEXaggItem 2 4 2" xfId="2769"/>
    <cellStyle name="SAPBEXaggItem 2 4 3" xfId="3300"/>
    <cellStyle name="SAPBEXaggItem 2 4 4" xfId="3852"/>
    <cellStyle name="SAPBEXaggItem 2 5" xfId="1951"/>
    <cellStyle name="SAPBEXaggItem 2 6" xfId="1971"/>
    <cellStyle name="SAPBEXaggItem 2 7" xfId="2887"/>
    <cellStyle name="SAPBEXaggItem 2 8" xfId="3439"/>
    <cellStyle name="SAPBEXaggItem 3" xfId="649"/>
    <cellStyle name="SAPBEXaggItem 3 2" xfId="1384"/>
    <cellStyle name="SAPBEXaggItem 3 3" xfId="1870"/>
    <cellStyle name="SAPBEXaggItem 3 4" xfId="2399"/>
    <cellStyle name="SAPBEXaggItem 3 5" xfId="2220"/>
    <cellStyle name="SAPBEXaggItem 3 6" xfId="3365"/>
    <cellStyle name="SAPBEXaggItem 4" xfId="662"/>
    <cellStyle name="SAPBEXaggItem 4 2" xfId="1397"/>
    <cellStyle name="SAPBEXaggItem 4 3" xfId="2148"/>
    <cellStyle name="SAPBEXaggItem 4 4" xfId="2556"/>
    <cellStyle name="SAPBEXaggItem 4 5" xfId="3087"/>
    <cellStyle name="SAPBEXaggItem 4 6" xfId="3639"/>
    <cellStyle name="SAPBEXaggItem 5" xfId="785"/>
    <cellStyle name="SAPBEXaggItem 5 2" xfId="1519"/>
    <cellStyle name="SAPBEXaggItem 5 3" xfId="2547"/>
    <cellStyle name="SAPBEXaggItem 5 4" xfId="3078"/>
    <cellStyle name="SAPBEXaggItem 5 5" xfId="3630"/>
    <cellStyle name="SAPBEXaggItem 6" xfId="755"/>
    <cellStyle name="SAPBEXaggItem 6 2" xfId="1489"/>
    <cellStyle name="SAPBEXaggItem 7" xfId="582"/>
    <cellStyle name="SAPBEXaggItem 7 2" xfId="1317"/>
    <cellStyle name="SAPBEXaggItem 8" xfId="986"/>
    <cellStyle name="SAPBEXaggItem 8 2" xfId="1719"/>
    <cellStyle name="SAPBEXaggItem 9" xfId="1032"/>
    <cellStyle name="SAPBEXaggItem 9 2" xfId="1765"/>
    <cellStyle name="SAPBEXaggItemX" xfId="353"/>
    <cellStyle name="SAPBEXaggItemX 10" xfId="1042"/>
    <cellStyle name="SAPBEXaggItemX 10 2" xfId="1775"/>
    <cellStyle name="SAPBEXaggItemX 11" xfId="1885"/>
    <cellStyle name="SAPBEXaggItemX 12" xfId="1878"/>
    <cellStyle name="SAPBEXaggItemX 13" xfId="3371"/>
    <cellStyle name="SAPBEXaggItemX 2" xfId="490"/>
    <cellStyle name="SAPBEXaggItemX 2 2" xfId="1225"/>
    <cellStyle name="SAPBEXaggItemX 2 2 2" xfId="2101"/>
    <cellStyle name="SAPBEXaggItemX 2 2 3" xfId="2509"/>
    <cellStyle name="SAPBEXaggItemX 2 2 4" xfId="3040"/>
    <cellStyle name="SAPBEXaggItemX 2 2 5" xfId="3592"/>
    <cellStyle name="SAPBEXaggItemX 2 3" xfId="1795"/>
    <cellStyle name="SAPBEXaggItemX 2 3 2" xfId="2221"/>
    <cellStyle name="SAPBEXaggItemX 2 3 3" xfId="2630"/>
    <cellStyle name="SAPBEXaggItemX 2 3 4" xfId="3161"/>
    <cellStyle name="SAPBEXaggItemX 2 3 5" xfId="3713"/>
    <cellStyle name="SAPBEXaggItemX 2 4" xfId="2334"/>
    <cellStyle name="SAPBEXaggItemX 2 4 2" xfId="2770"/>
    <cellStyle name="SAPBEXaggItemX 2 4 3" xfId="3301"/>
    <cellStyle name="SAPBEXaggItemX 2 4 4" xfId="3853"/>
    <cellStyle name="SAPBEXaggItemX 2 5" xfId="1952"/>
    <cellStyle name="SAPBEXaggItemX 2 6" xfId="2231"/>
    <cellStyle name="SAPBEXaggItemX 2 7" xfId="2888"/>
    <cellStyle name="SAPBEXaggItemX 2 8" xfId="3440"/>
    <cellStyle name="SAPBEXaggItemX 3" xfId="684"/>
    <cellStyle name="SAPBEXaggItemX 3 2" xfId="1418"/>
    <cellStyle name="SAPBEXaggItemX 3 3" xfId="2212"/>
    <cellStyle name="SAPBEXaggItemX 3 4" xfId="2621"/>
    <cellStyle name="SAPBEXaggItemX 3 5" xfId="3152"/>
    <cellStyle name="SAPBEXaggItemX 3 6" xfId="3704"/>
    <cellStyle name="SAPBEXaggItemX 4" xfId="661"/>
    <cellStyle name="SAPBEXaggItemX 4 2" xfId="1396"/>
    <cellStyle name="SAPBEXaggItemX 4 3" xfId="2176"/>
    <cellStyle name="SAPBEXaggItemX 4 4" xfId="2584"/>
    <cellStyle name="SAPBEXaggItemX 4 5" xfId="3115"/>
    <cellStyle name="SAPBEXaggItemX 4 6" xfId="3667"/>
    <cellStyle name="SAPBEXaggItemX 5" xfId="792"/>
    <cellStyle name="SAPBEXaggItemX 5 2" xfId="1526"/>
    <cellStyle name="SAPBEXaggItemX 5 3" xfId="2619"/>
    <cellStyle name="SAPBEXaggItemX 5 4" xfId="3150"/>
    <cellStyle name="SAPBEXaggItemX 5 5" xfId="3702"/>
    <cellStyle name="SAPBEXaggItemX 6" xfId="796"/>
    <cellStyle name="SAPBEXaggItemX 6 2" xfId="1530"/>
    <cellStyle name="SAPBEXaggItemX 7" xfId="869"/>
    <cellStyle name="SAPBEXaggItemX 7 2" xfId="1602"/>
    <cellStyle name="SAPBEXaggItemX 8" xfId="1009"/>
    <cellStyle name="SAPBEXaggItemX 8 2" xfId="1742"/>
    <cellStyle name="SAPBEXaggItemX 9" xfId="1034"/>
    <cellStyle name="SAPBEXaggItemX 9 2" xfId="1767"/>
    <cellStyle name="SAPBEXchaText" xfId="354"/>
    <cellStyle name="SAPBEXchaText 10" xfId="827"/>
    <cellStyle name="SAPBEXchaText 10 2" xfId="1561"/>
    <cellStyle name="SAPBEXchaText 11" xfId="976"/>
    <cellStyle name="SAPBEXchaText 11 2" xfId="1709"/>
    <cellStyle name="SAPBEXchaText 12" xfId="1037"/>
    <cellStyle name="SAPBEXchaText 12 2" xfId="1770"/>
    <cellStyle name="SAPBEXchaText 13" xfId="1044"/>
    <cellStyle name="SAPBEXchaText 13 2" xfId="1777"/>
    <cellStyle name="SAPBEXchaText 14" xfId="1886"/>
    <cellStyle name="SAPBEXchaText 15" xfId="1877"/>
    <cellStyle name="SAPBEXchaText 16" xfId="3372"/>
    <cellStyle name="SAPBEXchaText 2" xfId="355"/>
    <cellStyle name="SAPBEXchaText 2 10" xfId="958"/>
    <cellStyle name="SAPBEXchaText 2 10 2" xfId="1691"/>
    <cellStyle name="SAPBEXchaText 2 11" xfId="1046"/>
    <cellStyle name="SAPBEXchaText 2 11 2" xfId="1779"/>
    <cellStyle name="SAPBEXchaText 2 12" xfId="1887"/>
    <cellStyle name="SAPBEXchaText 2 13" xfId="1865"/>
    <cellStyle name="SAPBEXchaText 2 14" xfId="3373"/>
    <cellStyle name="SAPBEXchaText 2 2" xfId="356"/>
    <cellStyle name="SAPBEXchaText 2 2 10" xfId="1035"/>
    <cellStyle name="SAPBEXchaText 2 2 10 2" xfId="1768"/>
    <cellStyle name="SAPBEXchaText 2 2 11" xfId="1888"/>
    <cellStyle name="SAPBEXchaText 2 2 12" xfId="1864"/>
    <cellStyle name="SAPBEXchaText 2 2 13" xfId="3374"/>
    <cellStyle name="SAPBEXchaText 2 2 2" xfId="493"/>
    <cellStyle name="SAPBEXchaText 2 2 2 2" xfId="1228"/>
    <cellStyle name="SAPBEXchaText 2 2 2 2 2" xfId="2043"/>
    <cellStyle name="SAPBEXchaText 2 2 2 2 3" xfId="2451"/>
    <cellStyle name="SAPBEXchaText 2 2 2 2 4" xfId="2982"/>
    <cellStyle name="SAPBEXchaText 2 2 2 2 5" xfId="3534"/>
    <cellStyle name="SAPBEXchaText 2 2 2 3" xfId="1798"/>
    <cellStyle name="SAPBEXchaText 2 2 2 3 2" xfId="2277"/>
    <cellStyle name="SAPBEXchaText 2 2 2 3 3" xfId="2686"/>
    <cellStyle name="SAPBEXchaText 2 2 2 3 4" xfId="3217"/>
    <cellStyle name="SAPBEXchaText 2 2 2 3 5" xfId="3769"/>
    <cellStyle name="SAPBEXchaText 2 2 2 4" xfId="2337"/>
    <cellStyle name="SAPBEXchaText 2 2 2 4 2" xfId="2773"/>
    <cellStyle name="SAPBEXchaText 2 2 2 4 3" xfId="3304"/>
    <cellStyle name="SAPBEXchaText 2 2 2 4 4" xfId="3856"/>
    <cellStyle name="SAPBEXchaText 2 2 2 5" xfId="1955"/>
    <cellStyle name="SAPBEXchaText 2 2 2 6" xfId="2306"/>
    <cellStyle name="SAPBEXchaText 2 2 2 7" xfId="2891"/>
    <cellStyle name="SAPBEXchaText 2 2 2 8" xfId="3443"/>
    <cellStyle name="SAPBEXchaText 2 2 3" xfId="639"/>
    <cellStyle name="SAPBEXchaText 2 2 3 2" xfId="1374"/>
    <cellStyle name="SAPBEXchaText 2 2 3 3" xfId="2166"/>
    <cellStyle name="SAPBEXchaText 2 2 3 4" xfId="2574"/>
    <cellStyle name="SAPBEXchaText 2 2 3 5" xfId="3105"/>
    <cellStyle name="SAPBEXchaText 2 2 3 6" xfId="3657"/>
    <cellStyle name="SAPBEXchaText 2 2 4" xfId="766"/>
    <cellStyle name="SAPBEXchaText 2 2 4 2" xfId="1500"/>
    <cellStyle name="SAPBEXchaText 2 2 4 3" xfId="2149"/>
    <cellStyle name="SAPBEXchaText 2 2 4 4" xfId="2557"/>
    <cellStyle name="SAPBEXchaText 2 2 4 5" xfId="3088"/>
    <cellStyle name="SAPBEXchaText 2 2 4 6" xfId="3640"/>
    <cellStyle name="SAPBEXchaText 2 2 5" xfId="778"/>
    <cellStyle name="SAPBEXchaText 2 2 5 2" xfId="1512"/>
    <cellStyle name="SAPBEXchaText 2 2 5 3" xfId="2554"/>
    <cellStyle name="SAPBEXchaText 2 2 5 4" xfId="3085"/>
    <cellStyle name="SAPBEXchaText 2 2 5 5" xfId="3637"/>
    <cellStyle name="SAPBEXchaText 2 2 6" xfId="795"/>
    <cellStyle name="SAPBEXchaText 2 2 6 2" xfId="1529"/>
    <cellStyle name="SAPBEXchaText 2 2 7" xfId="660"/>
    <cellStyle name="SAPBEXchaText 2 2 7 2" xfId="1395"/>
    <cellStyle name="SAPBEXchaText 2 2 8" xfId="971"/>
    <cellStyle name="SAPBEXchaText 2 2 8 2" xfId="1704"/>
    <cellStyle name="SAPBEXchaText 2 2 9" xfId="1011"/>
    <cellStyle name="SAPBEXchaText 2 2 9 2" xfId="1744"/>
    <cellStyle name="SAPBEXchaText 2 3" xfId="492"/>
    <cellStyle name="SAPBEXchaText 2 3 2" xfId="1227"/>
    <cellStyle name="SAPBEXchaText 2 3 2 2" xfId="2042"/>
    <cellStyle name="SAPBEXchaText 2 3 2 3" xfId="2450"/>
    <cellStyle name="SAPBEXchaText 2 3 2 4" xfId="2981"/>
    <cellStyle name="SAPBEXchaText 2 3 2 5" xfId="3533"/>
    <cellStyle name="SAPBEXchaText 2 3 3" xfId="1797"/>
    <cellStyle name="SAPBEXchaText 2 3 3 2" xfId="2278"/>
    <cellStyle name="SAPBEXchaText 2 3 3 3" xfId="2687"/>
    <cellStyle name="SAPBEXchaText 2 3 3 4" xfId="3218"/>
    <cellStyle name="SAPBEXchaText 2 3 3 5" xfId="3770"/>
    <cellStyle name="SAPBEXchaText 2 3 4" xfId="2336"/>
    <cellStyle name="SAPBEXchaText 2 3 4 2" xfId="2772"/>
    <cellStyle name="SAPBEXchaText 2 3 4 3" xfId="3303"/>
    <cellStyle name="SAPBEXchaText 2 3 4 4" xfId="3855"/>
    <cellStyle name="SAPBEXchaText 2 3 5" xfId="1954"/>
    <cellStyle name="SAPBEXchaText 2 3 6" xfId="2230"/>
    <cellStyle name="SAPBEXchaText 2 3 7" xfId="2890"/>
    <cellStyle name="SAPBEXchaText 2 3 8" xfId="3442"/>
    <cellStyle name="SAPBEXchaText 2 4" xfId="682"/>
    <cellStyle name="SAPBEXchaText 2 4 2" xfId="1416"/>
    <cellStyle name="SAPBEXchaText 2 4 3" xfId="2167"/>
    <cellStyle name="SAPBEXchaText 2 4 4" xfId="2575"/>
    <cellStyle name="SAPBEXchaText 2 4 5" xfId="3106"/>
    <cellStyle name="SAPBEXchaText 2 4 6" xfId="3658"/>
    <cellStyle name="SAPBEXchaText 2 5" xfId="713"/>
    <cellStyle name="SAPBEXchaText 2 5 2" xfId="1447"/>
    <cellStyle name="SAPBEXchaText 2 5 3" xfId="2183"/>
    <cellStyle name="SAPBEXchaText 2 5 4" xfId="2591"/>
    <cellStyle name="SAPBEXchaText 2 5 5" xfId="3122"/>
    <cellStyle name="SAPBEXchaText 2 5 6" xfId="3674"/>
    <cellStyle name="SAPBEXchaText 2 6" xfId="770"/>
    <cellStyle name="SAPBEXchaText 2 6 2" xfId="1504"/>
    <cellStyle name="SAPBEXchaText 2 6 3" xfId="2553"/>
    <cellStyle name="SAPBEXchaText 2 6 4" xfId="3084"/>
    <cellStyle name="SAPBEXchaText 2 6 5" xfId="3636"/>
    <cellStyle name="SAPBEXchaText 2 7" xfId="705"/>
    <cellStyle name="SAPBEXchaText 2 7 2" xfId="1439"/>
    <cellStyle name="SAPBEXchaText 2 8" xfId="824"/>
    <cellStyle name="SAPBEXchaText 2 8 2" xfId="1558"/>
    <cellStyle name="SAPBEXchaText 2 9" xfId="1003"/>
    <cellStyle name="SAPBEXchaText 2 9 2" xfId="1736"/>
    <cellStyle name="SAPBEXchaText 3" xfId="357"/>
    <cellStyle name="SAPBEXchaText 3 10" xfId="1006"/>
    <cellStyle name="SAPBEXchaText 3 10 2" xfId="1739"/>
    <cellStyle name="SAPBEXchaText 3 11" xfId="1889"/>
    <cellStyle name="SAPBEXchaText 3 12" xfId="1876"/>
    <cellStyle name="SAPBEXchaText 3 13" xfId="3375"/>
    <cellStyle name="SAPBEXchaText 3 2" xfId="494"/>
    <cellStyle name="SAPBEXchaText 3 2 2" xfId="1229"/>
    <cellStyle name="SAPBEXchaText 3 2 2 2" xfId="2099"/>
    <cellStyle name="SAPBEXchaText 3 2 2 3" xfId="2507"/>
    <cellStyle name="SAPBEXchaText 3 2 2 4" xfId="3038"/>
    <cellStyle name="SAPBEXchaText 3 2 2 5" xfId="3590"/>
    <cellStyle name="SAPBEXchaText 3 2 3" xfId="1799"/>
    <cellStyle name="SAPBEXchaText 3 2 3 2" xfId="2223"/>
    <cellStyle name="SAPBEXchaText 3 2 3 3" xfId="2632"/>
    <cellStyle name="SAPBEXchaText 3 2 3 4" xfId="3163"/>
    <cellStyle name="SAPBEXchaText 3 2 3 5" xfId="3715"/>
    <cellStyle name="SAPBEXchaText 3 2 4" xfId="2338"/>
    <cellStyle name="SAPBEXchaText 3 2 4 2" xfId="2774"/>
    <cellStyle name="SAPBEXchaText 3 2 4 3" xfId="3305"/>
    <cellStyle name="SAPBEXchaText 3 2 4 4" xfId="3857"/>
    <cellStyle name="SAPBEXchaText 3 2 5" xfId="1956"/>
    <cellStyle name="SAPBEXchaText 3 2 6" xfId="1927"/>
    <cellStyle name="SAPBEXchaText 3 2 7" xfId="2892"/>
    <cellStyle name="SAPBEXchaText 3 2 8" xfId="3444"/>
    <cellStyle name="SAPBEXchaText 3 3" xfId="675"/>
    <cellStyle name="SAPBEXchaText 3 3 2" xfId="1409"/>
    <cellStyle name="SAPBEXchaText 3 3 3" xfId="2165"/>
    <cellStyle name="SAPBEXchaText 3 3 4" xfId="2573"/>
    <cellStyle name="SAPBEXchaText 3 3 5" xfId="3104"/>
    <cellStyle name="SAPBEXchaText 3 3 6" xfId="3656"/>
    <cellStyle name="SAPBEXchaText 3 4" xfId="650"/>
    <cellStyle name="SAPBEXchaText 3 4 2" xfId="1385"/>
    <cellStyle name="SAPBEXchaText 3 4 3" xfId="2185"/>
    <cellStyle name="SAPBEXchaText 3 4 4" xfId="2593"/>
    <cellStyle name="SAPBEXchaText 3 4 5" xfId="3124"/>
    <cellStyle name="SAPBEXchaText 3 4 6" xfId="3676"/>
    <cellStyle name="SAPBEXchaText 3 5" xfId="624"/>
    <cellStyle name="SAPBEXchaText 3 5 2" xfId="1359"/>
    <cellStyle name="SAPBEXchaText 3 5 3" xfId="2581"/>
    <cellStyle name="SAPBEXchaText 3 5 4" xfId="3112"/>
    <cellStyle name="SAPBEXchaText 3 5 5" xfId="3664"/>
    <cellStyle name="SAPBEXchaText 3 6" xfId="637"/>
    <cellStyle name="SAPBEXchaText 3 6 2" xfId="1372"/>
    <cellStyle name="SAPBEXchaText 3 7" xfId="631"/>
    <cellStyle name="SAPBEXchaText 3 7 2" xfId="1366"/>
    <cellStyle name="SAPBEXchaText 3 8" xfId="1001"/>
    <cellStyle name="SAPBEXchaText 3 8 2" xfId="1734"/>
    <cellStyle name="SAPBEXchaText 3 9" xfId="1033"/>
    <cellStyle name="SAPBEXchaText 3 9 2" xfId="1766"/>
    <cellStyle name="SAPBEXchaText 4" xfId="358"/>
    <cellStyle name="SAPBEXchaText 4 10" xfId="980"/>
    <cellStyle name="SAPBEXchaText 4 10 2" xfId="1713"/>
    <cellStyle name="SAPBEXchaText 4 11" xfId="1022"/>
    <cellStyle name="SAPBEXchaText 4 11 2" xfId="1755"/>
    <cellStyle name="SAPBEXchaText 4 12" xfId="1890"/>
    <cellStyle name="SAPBEXchaText 4 13" xfId="1875"/>
    <cellStyle name="SAPBEXchaText 4 14" xfId="3376"/>
    <cellStyle name="SAPBEXchaText 4 2" xfId="359"/>
    <cellStyle name="SAPBEXchaText 4 2 10" xfId="1053"/>
    <cellStyle name="SAPBEXchaText 4 2 10 2" xfId="1786"/>
    <cellStyle name="SAPBEXchaText 4 2 11" xfId="1891"/>
    <cellStyle name="SAPBEXchaText 4 2 12" xfId="1867"/>
    <cellStyle name="SAPBEXchaText 4 2 13" xfId="3377"/>
    <cellStyle name="SAPBEXchaText 4 2 2" xfId="496"/>
    <cellStyle name="SAPBEXchaText 4 2 2 2" xfId="1231"/>
    <cellStyle name="SAPBEXchaText 4 2 2 2 2" xfId="2040"/>
    <cellStyle name="SAPBEXchaText 4 2 2 2 3" xfId="2448"/>
    <cellStyle name="SAPBEXchaText 4 2 2 2 4" xfId="2979"/>
    <cellStyle name="SAPBEXchaText 4 2 2 2 5" xfId="3531"/>
    <cellStyle name="SAPBEXchaText 4 2 2 3" xfId="1801"/>
    <cellStyle name="SAPBEXchaText 4 2 2 3 2" xfId="2280"/>
    <cellStyle name="SAPBEXchaText 4 2 2 3 3" xfId="2689"/>
    <cellStyle name="SAPBEXchaText 4 2 2 3 4" xfId="3220"/>
    <cellStyle name="SAPBEXchaText 4 2 2 3 5" xfId="3772"/>
    <cellStyle name="SAPBEXchaText 4 2 2 4" xfId="2340"/>
    <cellStyle name="SAPBEXchaText 4 2 2 4 2" xfId="2776"/>
    <cellStyle name="SAPBEXchaText 4 2 2 4 3" xfId="3307"/>
    <cellStyle name="SAPBEXchaText 4 2 2 4 4" xfId="3859"/>
    <cellStyle name="SAPBEXchaText 4 2 2 5" xfId="1958"/>
    <cellStyle name="SAPBEXchaText 4 2 2 6" xfId="1929"/>
    <cellStyle name="SAPBEXchaText 4 2 2 7" xfId="2894"/>
    <cellStyle name="SAPBEXchaText 4 2 2 8" xfId="3446"/>
    <cellStyle name="SAPBEXchaText 4 2 3" xfId="458"/>
    <cellStyle name="SAPBEXchaText 4 2 3 2" xfId="1195"/>
    <cellStyle name="SAPBEXchaText 4 2 3 3" xfId="2163"/>
    <cellStyle name="SAPBEXchaText 4 2 3 4" xfId="2571"/>
    <cellStyle name="SAPBEXchaText 4 2 3 5" xfId="3102"/>
    <cellStyle name="SAPBEXchaText 4 2 3 6" xfId="3654"/>
    <cellStyle name="SAPBEXchaText 4 2 4" xfId="672"/>
    <cellStyle name="SAPBEXchaText 4 2 4 2" xfId="1407"/>
    <cellStyle name="SAPBEXchaText 4 2 4 3" xfId="2150"/>
    <cellStyle name="SAPBEXchaText 4 2 4 4" xfId="2558"/>
    <cellStyle name="SAPBEXchaText 4 2 4 5" xfId="3089"/>
    <cellStyle name="SAPBEXchaText 4 2 4 6" xfId="3641"/>
    <cellStyle name="SAPBEXchaText 4 2 5" xfId="562"/>
    <cellStyle name="SAPBEXchaText 4 2 5 2" xfId="1297"/>
    <cellStyle name="SAPBEXchaText 4 2 5 3" xfId="2476"/>
    <cellStyle name="SAPBEXchaText 4 2 5 4" xfId="3007"/>
    <cellStyle name="SAPBEXchaText 4 2 5 5" xfId="3559"/>
    <cellStyle name="SAPBEXchaText 4 2 6" xfId="786"/>
    <cellStyle name="SAPBEXchaText 4 2 6 2" xfId="1520"/>
    <cellStyle name="SAPBEXchaText 4 2 7" xfId="830"/>
    <cellStyle name="SAPBEXchaText 4 2 7 2" xfId="1563"/>
    <cellStyle name="SAPBEXchaText 4 2 8" xfId="995"/>
    <cellStyle name="SAPBEXchaText 4 2 8 2" xfId="1728"/>
    <cellStyle name="SAPBEXchaText 4 2 9" xfId="1019"/>
    <cellStyle name="SAPBEXchaText 4 2 9 2" xfId="1752"/>
    <cellStyle name="SAPBEXchaText 4 3" xfId="495"/>
    <cellStyle name="SAPBEXchaText 4 3 2" xfId="1230"/>
    <cellStyle name="SAPBEXchaText 4 3 2 2" xfId="2098"/>
    <cellStyle name="SAPBEXchaText 4 3 2 3" xfId="2506"/>
    <cellStyle name="SAPBEXchaText 4 3 2 4" xfId="3037"/>
    <cellStyle name="SAPBEXchaText 4 3 2 5" xfId="3589"/>
    <cellStyle name="SAPBEXchaText 4 3 3" xfId="1800"/>
    <cellStyle name="SAPBEXchaText 4 3 3 2" xfId="2224"/>
    <cellStyle name="SAPBEXchaText 4 3 3 3" xfId="2633"/>
    <cellStyle name="SAPBEXchaText 4 3 3 4" xfId="3164"/>
    <cellStyle name="SAPBEXchaText 4 3 3 5" xfId="3716"/>
    <cellStyle name="SAPBEXchaText 4 3 4" xfId="2339"/>
    <cellStyle name="SAPBEXchaText 4 3 4 2" xfId="2775"/>
    <cellStyle name="SAPBEXchaText 4 3 4 3" xfId="3306"/>
    <cellStyle name="SAPBEXchaText 4 3 4 4" xfId="3858"/>
    <cellStyle name="SAPBEXchaText 4 3 5" xfId="1957"/>
    <cellStyle name="SAPBEXchaText 4 3 6" xfId="1928"/>
    <cellStyle name="SAPBEXchaText 4 3 7" xfId="2893"/>
    <cellStyle name="SAPBEXchaText 4 3 8" xfId="3445"/>
    <cellStyle name="SAPBEXchaText 4 4" xfId="557"/>
    <cellStyle name="SAPBEXchaText 4 4 2" xfId="1292"/>
    <cellStyle name="SAPBEXchaText 4 4 3" xfId="2164"/>
    <cellStyle name="SAPBEXchaText 4 4 4" xfId="2572"/>
    <cellStyle name="SAPBEXchaText 4 4 5" xfId="3103"/>
    <cellStyle name="SAPBEXchaText 4 4 6" xfId="3655"/>
    <cellStyle name="SAPBEXchaText 4 5" xfId="740"/>
    <cellStyle name="SAPBEXchaText 4 5 2" xfId="1474"/>
    <cellStyle name="SAPBEXchaText 4 5 3" xfId="2199"/>
    <cellStyle name="SAPBEXchaText 4 5 4" xfId="2608"/>
    <cellStyle name="SAPBEXchaText 4 5 5" xfId="3139"/>
    <cellStyle name="SAPBEXchaText 4 5 6" xfId="3691"/>
    <cellStyle name="SAPBEXchaText 4 6" xfId="817"/>
    <cellStyle name="SAPBEXchaText 4 6 2" xfId="1551"/>
    <cellStyle name="SAPBEXchaText 4 6 3" xfId="2580"/>
    <cellStyle name="SAPBEXchaText 4 6 4" xfId="3111"/>
    <cellStyle name="SAPBEXchaText 4 6 5" xfId="3663"/>
    <cellStyle name="SAPBEXchaText 4 7" xfId="833"/>
    <cellStyle name="SAPBEXchaText 4 7 2" xfId="1566"/>
    <cellStyle name="SAPBEXchaText 4 8" xfId="810"/>
    <cellStyle name="SAPBEXchaText 4 8 2" xfId="1544"/>
    <cellStyle name="SAPBEXchaText 4 9" xfId="969"/>
    <cellStyle name="SAPBEXchaText 4 9 2" xfId="1702"/>
    <cellStyle name="SAPBEXchaText 5" xfId="491"/>
    <cellStyle name="SAPBEXchaText 5 2" xfId="1226"/>
    <cellStyle name="SAPBEXchaText 5 2 2" xfId="2100"/>
    <cellStyle name="SAPBEXchaText 5 2 3" xfId="2508"/>
    <cellStyle name="SAPBEXchaText 5 2 4" xfId="3039"/>
    <cellStyle name="SAPBEXchaText 5 2 5" xfId="3591"/>
    <cellStyle name="SAPBEXchaText 5 3" xfId="1796"/>
    <cellStyle name="SAPBEXchaText 5 3 2" xfId="2222"/>
    <cellStyle name="SAPBEXchaText 5 3 3" xfId="2631"/>
    <cellStyle name="SAPBEXchaText 5 3 4" xfId="3162"/>
    <cellStyle name="SAPBEXchaText 5 3 5" xfId="3714"/>
    <cellStyle name="SAPBEXchaText 5 4" xfId="2335"/>
    <cellStyle name="SAPBEXchaText 5 4 2" xfId="2771"/>
    <cellStyle name="SAPBEXchaText 5 4 3" xfId="3302"/>
    <cellStyle name="SAPBEXchaText 5 4 4" xfId="3854"/>
    <cellStyle name="SAPBEXchaText 5 5" xfId="1953"/>
    <cellStyle name="SAPBEXchaText 5 6" xfId="1969"/>
    <cellStyle name="SAPBEXchaText 5 7" xfId="2889"/>
    <cellStyle name="SAPBEXchaText 5 8" xfId="3441"/>
    <cellStyle name="SAPBEXchaText 6" xfId="641"/>
    <cellStyle name="SAPBEXchaText 6 2" xfId="1376"/>
    <cellStyle name="SAPBEXchaText 6 3" xfId="2168"/>
    <cellStyle name="SAPBEXchaText 6 4" xfId="2576"/>
    <cellStyle name="SAPBEXchaText 6 5" xfId="3107"/>
    <cellStyle name="SAPBEXchaText 6 6" xfId="3659"/>
    <cellStyle name="SAPBEXchaText 7" xfId="758"/>
    <cellStyle name="SAPBEXchaText 7 2" xfId="1492"/>
    <cellStyle name="SAPBEXchaText 7 3" xfId="2184"/>
    <cellStyle name="SAPBEXchaText 7 4" xfId="2592"/>
    <cellStyle name="SAPBEXchaText 7 5" xfId="3123"/>
    <cellStyle name="SAPBEXchaText 7 6" xfId="3675"/>
    <cellStyle name="SAPBEXchaText 8" xfId="651"/>
    <cellStyle name="SAPBEXchaText 8 2" xfId="1386"/>
    <cellStyle name="SAPBEXchaText 8 3" xfId="2475"/>
    <cellStyle name="SAPBEXchaText 8 4" xfId="3006"/>
    <cellStyle name="SAPBEXchaText 8 5" xfId="3558"/>
    <cellStyle name="SAPBEXchaText 9" xfId="685"/>
    <cellStyle name="SAPBEXchaText 9 2" xfId="1419"/>
    <cellStyle name="SAPBEXexcBad7" xfId="360"/>
    <cellStyle name="SAPBEXexcBad7 10" xfId="1048"/>
    <cellStyle name="SAPBEXexcBad7 10 2" xfId="1781"/>
    <cellStyle name="SAPBEXexcBad7 11" xfId="1892"/>
    <cellStyle name="SAPBEXexcBad7 12" xfId="1866"/>
    <cellStyle name="SAPBEXexcBad7 13" xfId="3378"/>
    <cellStyle name="SAPBEXexcBad7 2" xfId="497"/>
    <cellStyle name="SAPBEXexcBad7 2 2" xfId="1232"/>
    <cellStyle name="SAPBEXexcBad7 2 2 2" xfId="2041"/>
    <cellStyle name="SAPBEXexcBad7 2 2 3" xfId="2449"/>
    <cellStyle name="SAPBEXexcBad7 2 2 4" xfId="2980"/>
    <cellStyle name="SAPBEXexcBad7 2 2 5" xfId="3532"/>
    <cellStyle name="SAPBEXexcBad7 2 3" xfId="1802"/>
    <cellStyle name="SAPBEXexcBad7 2 3 2" xfId="2279"/>
    <cellStyle name="SAPBEXexcBad7 2 3 3" xfId="2688"/>
    <cellStyle name="SAPBEXexcBad7 2 3 4" xfId="3219"/>
    <cellStyle name="SAPBEXexcBad7 2 3 5" xfId="3771"/>
    <cellStyle name="SAPBEXexcBad7 2 4" xfId="2341"/>
    <cellStyle name="SAPBEXexcBad7 2 4 2" xfId="2777"/>
    <cellStyle name="SAPBEXexcBad7 2 4 3" xfId="3308"/>
    <cellStyle name="SAPBEXexcBad7 2 4 4" xfId="3860"/>
    <cellStyle name="SAPBEXexcBad7 2 5" xfId="1959"/>
    <cellStyle name="SAPBEXexcBad7 2 6" xfId="1930"/>
    <cellStyle name="SAPBEXexcBad7 2 7" xfId="2895"/>
    <cellStyle name="SAPBEXexcBad7 2 8" xfId="3447"/>
    <cellStyle name="SAPBEXexcBad7 3" xfId="457"/>
    <cellStyle name="SAPBEXexcBad7 3 2" xfId="1194"/>
    <cellStyle name="SAPBEXexcBad7 3 3" xfId="2162"/>
    <cellStyle name="SAPBEXexcBad7 3 4" xfId="2570"/>
    <cellStyle name="SAPBEXexcBad7 3 5" xfId="3101"/>
    <cellStyle name="SAPBEXexcBad7 3 6" xfId="3653"/>
    <cellStyle name="SAPBEXexcBad7 4" xfId="424"/>
    <cellStyle name="SAPBEXexcBad7 4 2" xfId="1168"/>
    <cellStyle name="SAPBEXexcBad7 4 3" xfId="2151"/>
    <cellStyle name="SAPBEXexcBad7 4 4" xfId="2559"/>
    <cellStyle name="SAPBEXexcBad7 4 5" xfId="3090"/>
    <cellStyle name="SAPBEXexcBad7 4 6" xfId="3642"/>
    <cellStyle name="SAPBEXexcBad7 5" xfId="699"/>
    <cellStyle name="SAPBEXexcBad7 5 2" xfId="1433"/>
    <cellStyle name="SAPBEXexcBad7 5 3" xfId="2579"/>
    <cellStyle name="SAPBEXexcBad7 5 4" xfId="3110"/>
    <cellStyle name="SAPBEXexcBad7 5 5" xfId="3662"/>
    <cellStyle name="SAPBEXexcBad7 6" xfId="723"/>
    <cellStyle name="SAPBEXexcBad7 6 2" xfId="1457"/>
    <cellStyle name="SAPBEXexcBad7 7" xfId="870"/>
    <cellStyle name="SAPBEXexcBad7 7 2" xfId="1603"/>
    <cellStyle name="SAPBEXexcBad7 8" xfId="891"/>
    <cellStyle name="SAPBEXexcBad7 8 2" xfId="1624"/>
    <cellStyle name="SAPBEXexcBad7 9" xfId="823"/>
    <cellStyle name="SAPBEXexcBad7 9 2" xfId="1557"/>
    <cellStyle name="SAPBEXexcBad8" xfId="361"/>
    <cellStyle name="SAPBEXexcBad8 10" xfId="835"/>
    <cellStyle name="SAPBEXexcBad8 10 2" xfId="1568"/>
    <cellStyle name="SAPBEXexcBad8 11" xfId="1893"/>
    <cellStyle name="SAPBEXexcBad8 12" xfId="1874"/>
    <cellStyle name="SAPBEXexcBad8 13" xfId="3379"/>
    <cellStyle name="SAPBEXexcBad8 2" xfId="498"/>
    <cellStyle name="SAPBEXexcBad8 2 2" xfId="1233"/>
    <cellStyle name="SAPBEXexcBad8 2 2 2" xfId="2097"/>
    <cellStyle name="SAPBEXexcBad8 2 2 3" xfId="2505"/>
    <cellStyle name="SAPBEXexcBad8 2 2 4" xfId="3036"/>
    <cellStyle name="SAPBEXexcBad8 2 2 5" xfId="3588"/>
    <cellStyle name="SAPBEXexcBad8 2 3" xfId="1803"/>
    <cellStyle name="SAPBEXexcBad8 2 3 2" xfId="2225"/>
    <cellStyle name="SAPBEXexcBad8 2 3 3" xfId="2634"/>
    <cellStyle name="SAPBEXexcBad8 2 3 4" xfId="3165"/>
    <cellStyle name="SAPBEXexcBad8 2 3 5" xfId="3717"/>
    <cellStyle name="SAPBEXexcBad8 2 4" xfId="2342"/>
    <cellStyle name="SAPBEXexcBad8 2 4 2" xfId="2778"/>
    <cellStyle name="SAPBEXexcBad8 2 4 3" xfId="3309"/>
    <cellStyle name="SAPBEXexcBad8 2 4 4" xfId="3861"/>
    <cellStyle name="SAPBEXexcBad8 2 5" xfId="1960"/>
    <cellStyle name="SAPBEXexcBad8 2 6" xfId="2311"/>
    <cellStyle name="SAPBEXexcBad8 2 7" xfId="2896"/>
    <cellStyle name="SAPBEXexcBad8 2 8" xfId="3448"/>
    <cellStyle name="SAPBEXexcBad8 3" xfId="456"/>
    <cellStyle name="SAPBEXexcBad8 3 2" xfId="1193"/>
    <cellStyle name="SAPBEXexcBad8 3 3" xfId="2161"/>
    <cellStyle name="SAPBEXexcBad8 3 4" xfId="2569"/>
    <cellStyle name="SAPBEXexcBad8 3 5" xfId="3100"/>
    <cellStyle name="SAPBEXexcBad8 3 6" xfId="3652"/>
    <cellStyle name="SAPBEXexcBad8 4" xfId="425"/>
    <cellStyle name="SAPBEXexcBad8 4 2" xfId="1169"/>
    <cellStyle name="SAPBEXexcBad8 4 3" xfId="2152"/>
    <cellStyle name="SAPBEXexcBad8 4 4" xfId="2560"/>
    <cellStyle name="SAPBEXexcBad8 4 5" xfId="3091"/>
    <cellStyle name="SAPBEXexcBad8 4 6" xfId="3643"/>
    <cellStyle name="SAPBEXexcBad8 5" xfId="686"/>
    <cellStyle name="SAPBEXexcBad8 5 2" xfId="1420"/>
    <cellStyle name="SAPBEXexcBad8 5 3" xfId="2546"/>
    <cellStyle name="SAPBEXexcBad8 5 4" xfId="3077"/>
    <cellStyle name="SAPBEXexcBad8 5 5" xfId="3629"/>
    <cellStyle name="SAPBEXexcBad8 6" xfId="730"/>
    <cellStyle name="SAPBEXexcBad8 6 2" xfId="1464"/>
    <cellStyle name="SAPBEXexcBad8 7" xfId="648"/>
    <cellStyle name="SAPBEXexcBad8 7 2" xfId="1383"/>
    <cellStyle name="SAPBEXexcBad8 8" xfId="892"/>
    <cellStyle name="SAPBEXexcBad8 8 2" xfId="1625"/>
    <cellStyle name="SAPBEXexcBad8 9" xfId="711"/>
    <cellStyle name="SAPBEXexcBad8 9 2" xfId="1445"/>
    <cellStyle name="SAPBEXexcBad9" xfId="362"/>
    <cellStyle name="SAPBEXexcBad9 10" xfId="1028"/>
    <cellStyle name="SAPBEXexcBad9 10 2" xfId="1761"/>
    <cellStyle name="SAPBEXexcBad9 11" xfId="1894"/>
    <cellStyle name="SAPBEXexcBad9 12" xfId="1873"/>
    <cellStyle name="SAPBEXexcBad9 13" xfId="3380"/>
    <cellStyle name="SAPBEXexcBad9 2" xfId="499"/>
    <cellStyle name="SAPBEXexcBad9 2 2" xfId="1234"/>
    <cellStyle name="SAPBEXexcBad9 2 2 2" xfId="2096"/>
    <cellStyle name="SAPBEXexcBad9 2 2 3" xfId="2504"/>
    <cellStyle name="SAPBEXexcBad9 2 2 4" xfId="3035"/>
    <cellStyle name="SAPBEXexcBad9 2 2 5" xfId="3587"/>
    <cellStyle name="SAPBEXexcBad9 2 3" xfId="1804"/>
    <cellStyle name="SAPBEXexcBad9 2 3 2" xfId="2226"/>
    <cellStyle name="SAPBEXexcBad9 2 3 3" xfId="2635"/>
    <cellStyle name="SAPBEXexcBad9 2 3 4" xfId="3166"/>
    <cellStyle name="SAPBEXexcBad9 2 3 5" xfId="3718"/>
    <cellStyle name="SAPBEXexcBad9 2 4" xfId="2343"/>
    <cellStyle name="SAPBEXexcBad9 2 4 2" xfId="2779"/>
    <cellStyle name="SAPBEXexcBad9 2 4 3" xfId="3310"/>
    <cellStyle name="SAPBEXexcBad9 2 4 4" xfId="3862"/>
    <cellStyle name="SAPBEXexcBad9 2 5" xfId="1961"/>
    <cellStyle name="SAPBEXexcBad9 2 6" xfId="2310"/>
    <cellStyle name="SAPBEXexcBad9 2 7" xfId="2897"/>
    <cellStyle name="SAPBEXexcBad9 2 8" xfId="3449"/>
    <cellStyle name="SAPBEXexcBad9 3" xfId="455"/>
    <cellStyle name="SAPBEXexcBad9 3 2" xfId="1192"/>
    <cellStyle name="SAPBEXexcBad9 3 3" xfId="2160"/>
    <cellStyle name="SAPBEXexcBad9 3 4" xfId="2568"/>
    <cellStyle name="SAPBEXexcBad9 3 5" xfId="3099"/>
    <cellStyle name="SAPBEXexcBad9 3 6" xfId="3651"/>
    <cellStyle name="SAPBEXexcBad9 4" xfId="426"/>
    <cellStyle name="SAPBEXexcBad9 4 2" xfId="1170"/>
    <cellStyle name="SAPBEXexcBad9 4 3" xfId="2153"/>
    <cellStyle name="SAPBEXexcBad9 4 4" xfId="2561"/>
    <cellStyle name="SAPBEXexcBad9 4 5" xfId="3092"/>
    <cellStyle name="SAPBEXexcBad9 4 6" xfId="3644"/>
    <cellStyle name="SAPBEXexcBad9 5" xfId="743"/>
    <cellStyle name="SAPBEXexcBad9 5 2" xfId="1477"/>
    <cellStyle name="SAPBEXexcBad9 5 3" xfId="2543"/>
    <cellStyle name="SAPBEXexcBad9 5 4" xfId="3074"/>
    <cellStyle name="SAPBEXexcBad9 5 5" xfId="3626"/>
    <cellStyle name="SAPBEXexcBad9 6" xfId="774"/>
    <cellStyle name="SAPBEXexcBad9 6 2" xfId="1508"/>
    <cellStyle name="SAPBEXexcBad9 7" xfId="584"/>
    <cellStyle name="SAPBEXexcBad9 7 2" xfId="1319"/>
    <cellStyle name="SAPBEXexcBad9 8" xfId="893"/>
    <cellStyle name="SAPBEXexcBad9 8 2" xfId="1626"/>
    <cellStyle name="SAPBEXexcBad9 9" xfId="825"/>
    <cellStyle name="SAPBEXexcBad9 9 2" xfId="1559"/>
    <cellStyle name="SAPBEXexcCritical4" xfId="363"/>
    <cellStyle name="SAPBEXexcCritical4 10" xfId="583"/>
    <cellStyle name="SAPBEXexcCritical4 10 2" xfId="1318"/>
    <cellStyle name="SAPBEXexcCritical4 11" xfId="1895"/>
    <cellStyle name="SAPBEXexcCritical4 12" xfId="1869"/>
    <cellStyle name="SAPBEXexcCritical4 13" xfId="3381"/>
    <cellStyle name="SAPBEXexcCritical4 2" xfId="500"/>
    <cellStyle name="SAPBEXexcCritical4 2 2" xfId="1235"/>
    <cellStyle name="SAPBEXexcCritical4 2 2 2" xfId="2038"/>
    <cellStyle name="SAPBEXexcCritical4 2 2 3" xfId="2446"/>
    <cellStyle name="SAPBEXexcCritical4 2 2 4" xfId="2977"/>
    <cellStyle name="SAPBEXexcCritical4 2 2 5" xfId="3529"/>
    <cellStyle name="SAPBEXexcCritical4 2 3" xfId="1805"/>
    <cellStyle name="SAPBEXexcCritical4 2 3 2" xfId="2282"/>
    <cellStyle name="SAPBEXexcCritical4 2 3 3" xfId="2691"/>
    <cellStyle name="SAPBEXexcCritical4 2 3 4" xfId="3222"/>
    <cellStyle name="SAPBEXexcCritical4 2 3 5" xfId="3774"/>
    <cellStyle name="SAPBEXexcCritical4 2 4" xfId="2344"/>
    <cellStyle name="SAPBEXexcCritical4 2 4 2" xfId="2780"/>
    <cellStyle name="SAPBEXexcCritical4 2 4 3" xfId="3311"/>
    <cellStyle name="SAPBEXexcCritical4 2 4 4" xfId="3863"/>
    <cellStyle name="SAPBEXexcCritical4 2 5" xfId="1962"/>
    <cellStyle name="SAPBEXexcCritical4 2 6" xfId="1931"/>
    <cellStyle name="SAPBEXexcCritical4 2 7" xfId="2898"/>
    <cellStyle name="SAPBEXexcCritical4 2 8" xfId="3450"/>
    <cellStyle name="SAPBEXexcCritical4 3" xfId="454"/>
    <cellStyle name="SAPBEXexcCritical4 3 2" xfId="1191"/>
    <cellStyle name="SAPBEXexcCritical4 3 3" xfId="2159"/>
    <cellStyle name="SAPBEXexcCritical4 3 4" xfId="2567"/>
    <cellStyle name="SAPBEXexcCritical4 3 5" xfId="3098"/>
    <cellStyle name="SAPBEXexcCritical4 3 6" xfId="3650"/>
    <cellStyle name="SAPBEXexcCritical4 4" xfId="613"/>
    <cellStyle name="SAPBEXexcCritical4 4 2" xfId="1348"/>
    <cellStyle name="SAPBEXexcCritical4 4 3" xfId="2201"/>
    <cellStyle name="SAPBEXexcCritical4 4 4" xfId="2610"/>
    <cellStyle name="SAPBEXexcCritical4 4 5" xfId="3141"/>
    <cellStyle name="SAPBEXexcCritical4 4 6" xfId="3693"/>
    <cellStyle name="SAPBEXexcCritical4 5" xfId="563"/>
    <cellStyle name="SAPBEXexcCritical4 5 2" xfId="1298"/>
    <cellStyle name="SAPBEXexcCritical4 5 3" xfId="2549"/>
    <cellStyle name="SAPBEXexcCritical4 5 4" xfId="3080"/>
    <cellStyle name="SAPBEXexcCritical4 5 5" xfId="3632"/>
    <cellStyle name="SAPBEXexcCritical4 6" xfId="657"/>
    <cellStyle name="SAPBEXexcCritical4 6 2" xfId="1392"/>
    <cellStyle name="SAPBEXexcCritical4 7" xfId="560"/>
    <cellStyle name="SAPBEXexcCritical4 7 2" xfId="1295"/>
    <cellStyle name="SAPBEXexcCritical4 8" xfId="894"/>
    <cellStyle name="SAPBEXexcCritical4 8 2" xfId="1627"/>
    <cellStyle name="SAPBEXexcCritical4 9" xfId="787"/>
    <cellStyle name="SAPBEXexcCritical4 9 2" xfId="1521"/>
    <cellStyle name="SAPBEXexcCritical5" xfId="364"/>
    <cellStyle name="SAPBEXexcCritical5 10" xfId="837"/>
    <cellStyle name="SAPBEXexcCritical5 10 2" xfId="1570"/>
    <cellStyle name="SAPBEXexcCritical5 11" xfId="1896"/>
    <cellStyle name="SAPBEXexcCritical5 12" xfId="1868"/>
    <cellStyle name="SAPBEXexcCritical5 13" xfId="3382"/>
    <cellStyle name="SAPBEXexcCritical5 2" xfId="501"/>
    <cellStyle name="SAPBEXexcCritical5 2 2" xfId="1236"/>
    <cellStyle name="SAPBEXexcCritical5 2 2 2" xfId="2039"/>
    <cellStyle name="SAPBEXexcCritical5 2 2 3" xfId="2447"/>
    <cellStyle name="SAPBEXexcCritical5 2 2 4" xfId="2978"/>
    <cellStyle name="SAPBEXexcCritical5 2 2 5" xfId="3530"/>
    <cellStyle name="SAPBEXexcCritical5 2 3" xfId="1806"/>
    <cellStyle name="SAPBEXexcCritical5 2 3 2" xfId="2281"/>
    <cellStyle name="SAPBEXexcCritical5 2 3 3" xfId="2690"/>
    <cellStyle name="SAPBEXexcCritical5 2 3 4" xfId="3221"/>
    <cellStyle name="SAPBEXexcCritical5 2 3 5" xfId="3773"/>
    <cellStyle name="SAPBEXexcCritical5 2 4" xfId="2345"/>
    <cellStyle name="SAPBEXexcCritical5 2 4 2" xfId="2781"/>
    <cellStyle name="SAPBEXexcCritical5 2 4 3" xfId="3312"/>
    <cellStyle name="SAPBEXexcCritical5 2 4 4" xfId="3864"/>
    <cellStyle name="SAPBEXexcCritical5 2 5" xfId="1963"/>
    <cellStyle name="SAPBEXexcCritical5 2 6" xfId="1932"/>
    <cellStyle name="SAPBEXexcCritical5 2 7" xfId="2899"/>
    <cellStyle name="SAPBEXexcCritical5 2 8" xfId="3451"/>
    <cellStyle name="SAPBEXexcCritical5 3" xfId="453"/>
    <cellStyle name="SAPBEXexcCritical5 3 2" xfId="1190"/>
    <cellStyle name="SAPBEXexcCritical5 3 3" xfId="2158"/>
    <cellStyle name="SAPBEXexcCritical5 3 4" xfId="2566"/>
    <cellStyle name="SAPBEXexcCritical5 3 5" xfId="3097"/>
    <cellStyle name="SAPBEXexcCritical5 3 6" xfId="3649"/>
    <cellStyle name="SAPBEXexcCritical5 4" xfId="474"/>
    <cellStyle name="SAPBEXexcCritical5 4 2" xfId="1209"/>
    <cellStyle name="SAPBEXexcCritical5 4 3" xfId="2186"/>
    <cellStyle name="SAPBEXexcCritical5 4 4" xfId="2594"/>
    <cellStyle name="SAPBEXexcCritical5 4 5" xfId="3125"/>
    <cellStyle name="SAPBEXexcCritical5 4 6" xfId="3677"/>
    <cellStyle name="SAPBEXexcCritical5 5" xfId="695"/>
    <cellStyle name="SAPBEXexcCritical5 5 2" xfId="1429"/>
    <cellStyle name="SAPBEXexcCritical5 5 3" xfId="2601"/>
    <cellStyle name="SAPBEXexcCritical5 5 4" xfId="3132"/>
    <cellStyle name="SAPBEXexcCritical5 5 5" xfId="3684"/>
    <cellStyle name="SAPBEXexcCritical5 6" xfId="788"/>
    <cellStyle name="SAPBEXexcCritical5 6 2" xfId="1522"/>
    <cellStyle name="SAPBEXexcCritical5 7" xfId="868"/>
    <cellStyle name="SAPBEXexcCritical5 7 2" xfId="1601"/>
    <cellStyle name="SAPBEXexcCritical5 8" xfId="938"/>
    <cellStyle name="SAPBEXexcCritical5 8 2" xfId="1671"/>
    <cellStyle name="SAPBEXexcCritical5 9" xfId="959"/>
    <cellStyle name="SAPBEXexcCritical5 9 2" xfId="1692"/>
    <cellStyle name="SAPBEXexcCritical6" xfId="365"/>
    <cellStyle name="SAPBEXexcCritical6 10" xfId="967"/>
    <cellStyle name="SAPBEXexcCritical6 10 2" xfId="1700"/>
    <cellStyle name="SAPBEXexcCritical6 11" xfId="1897"/>
    <cellStyle name="SAPBEXexcCritical6 12" xfId="1872"/>
    <cellStyle name="SAPBEXexcCritical6 13" xfId="3383"/>
    <cellStyle name="SAPBEXexcCritical6 2" xfId="502"/>
    <cellStyle name="SAPBEXexcCritical6 2 2" xfId="1237"/>
    <cellStyle name="SAPBEXexcCritical6 2 2 2" xfId="2095"/>
    <cellStyle name="SAPBEXexcCritical6 2 2 3" xfId="2503"/>
    <cellStyle name="SAPBEXexcCritical6 2 2 4" xfId="3034"/>
    <cellStyle name="SAPBEXexcCritical6 2 2 5" xfId="3586"/>
    <cellStyle name="SAPBEXexcCritical6 2 3" xfId="1807"/>
    <cellStyle name="SAPBEXexcCritical6 2 3 2" xfId="2227"/>
    <cellStyle name="SAPBEXexcCritical6 2 3 3" xfId="2636"/>
    <cellStyle name="SAPBEXexcCritical6 2 3 4" xfId="3167"/>
    <cellStyle name="SAPBEXexcCritical6 2 3 5" xfId="3719"/>
    <cellStyle name="SAPBEXexcCritical6 2 4" xfId="2346"/>
    <cellStyle name="SAPBEXexcCritical6 2 4 2" xfId="2782"/>
    <cellStyle name="SAPBEXexcCritical6 2 4 3" xfId="3313"/>
    <cellStyle name="SAPBEXexcCritical6 2 4 4" xfId="3865"/>
    <cellStyle name="SAPBEXexcCritical6 2 5" xfId="1964"/>
    <cellStyle name="SAPBEXexcCritical6 2 6" xfId="2313"/>
    <cellStyle name="SAPBEXexcCritical6 2 7" xfId="2900"/>
    <cellStyle name="SAPBEXexcCritical6 2 8" xfId="3452"/>
    <cellStyle name="SAPBEXexcCritical6 3" xfId="452"/>
    <cellStyle name="SAPBEXexcCritical6 3 2" xfId="1189"/>
    <cellStyle name="SAPBEXexcCritical6 3 3" xfId="2157"/>
    <cellStyle name="SAPBEXexcCritical6 3 4" xfId="2565"/>
    <cellStyle name="SAPBEXexcCritical6 3 5" xfId="3096"/>
    <cellStyle name="SAPBEXexcCritical6 3 6" xfId="3648"/>
    <cellStyle name="SAPBEXexcCritical6 4" xfId="468"/>
    <cellStyle name="SAPBEXexcCritical6 4 2" xfId="1204"/>
    <cellStyle name="SAPBEXexcCritical6 4 3" xfId="2154"/>
    <cellStyle name="SAPBEXexcCritical6 4 4" xfId="2562"/>
    <cellStyle name="SAPBEXexcCritical6 4 5" xfId="3093"/>
    <cellStyle name="SAPBEXexcCritical6 4 6" xfId="3645"/>
    <cellStyle name="SAPBEXexcCritical6 5" xfId="627"/>
    <cellStyle name="SAPBEXexcCritical6 5 2" xfId="1362"/>
    <cellStyle name="SAPBEXexcCritical6 5 3" xfId="2620"/>
    <cellStyle name="SAPBEXexcCritical6 5 4" xfId="3151"/>
    <cellStyle name="SAPBEXexcCritical6 5 5" xfId="3703"/>
    <cellStyle name="SAPBEXexcCritical6 6" xfId="559"/>
    <cellStyle name="SAPBEXexcCritical6 6 2" xfId="1294"/>
    <cellStyle name="SAPBEXexcCritical6 7" xfId="871"/>
    <cellStyle name="SAPBEXexcCritical6 7 2" xfId="1604"/>
    <cellStyle name="SAPBEXexcCritical6 8" xfId="895"/>
    <cellStyle name="SAPBEXexcCritical6 8 2" xfId="1628"/>
    <cellStyle name="SAPBEXexcCritical6 9" xfId="951"/>
    <cellStyle name="SAPBEXexcCritical6 9 2" xfId="1684"/>
    <cellStyle name="SAPBEXexcGood1" xfId="366"/>
    <cellStyle name="SAPBEXexcGood1 10" xfId="889"/>
    <cellStyle name="SAPBEXexcGood1 10 2" xfId="1622"/>
    <cellStyle name="SAPBEXexcGood1 11" xfId="1898"/>
    <cellStyle name="SAPBEXexcGood1 12" xfId="2398"/>
    <cellStyle name="SAPBEXexcGood1 13" xfId="3384"/>
    <cellStyle name="SAPBEXexcGood1 2" xfId="503"/>
    <cellStyle name="SAPBEXexcGood1 2 2" xfId="1238"/>
    <cellStyle name="SAPBEXexcGood1 2 2 2" xfId="2094"/>
    <cellStyle name="SAPBEXexcGood1 2 2 3" xfId="2502"/>
    <cellStyle name="SAPBEXexcGood1 2 2 4" xfId="3033"/>
    <cellStyle name="SAPBEXexcGood1 2 2 5" xfId="3585"/>
    <cellStyle name="SAPBEXexcGood1 2 3" xfId="1808"/>
    <cellStyle name="SAPBEXexcGood1 2 3 2" xfId="2228"/>
    <cellStyle name="SAPBEXexcGood1 2 3 3" xfId="2637"/>
    <cellStyle name="SAPBEXexcGood1 2 3 4" xfId="3168"/>
    <cellStyle name="SAPBEXexcGood1 2 3 5" xfId="3720"/>
    <cellStyle name="SAPBEXexcGood1 2 4" xfId="2347"/>
    <cellStyle name="SAPBEXexcGood1 2 4 2" xfId="2783"/>
    <cellStyle name="SAPBEXexcGood1 2 4 3" xfId="3314"/>
    <cellStyle name="SAPBEXexcGood1 2 4 4" xfId="3866"/>
    <cellStyle name="SAPBEXexcGood1 2 5" xfId="1965"/>
    <cellStyle name="SAPBEXexcGood1 2 6" xfId="2312"/>
    <cellStyle name="SAPBEXexcGood1 2 7" xfId="2901"/>
    <cellStyle name="SAPBEXexcGood1 2 8" xfId="3453"/>
    <cellStyle name="SAPBEXexcGood1 3" xfId="451"/>
    <cellStyle name="SAPBEXexcGood1 3 2" xfId="1188"/>
    <cellStyle name="SAPBEXexcGood1 3 3" xfId="2142"/>
    <cellStyle name="SAPBEXexcGood1 3 4" xfId="2550"/>
    <cellStyle name="SAPBEXexcGood1 3 5" xfId="3081"/>
    <cellStyle name="SAPBEXexcGood1 3 6" xfId="3633"/>
    <cellStyle name="SAPBEXexcGood1 4" xfId="655"/>
    <cellStyle name="SAPBEXexcGood1 4 2" xfId="1390"/>
    <cellStyle name="SAPBEXexcGood1 4 3" xfId="2155"/>
    <cellStyle name="SAPBEXexcGood1 4 4" xfId="2563"/>
    <cellStyle name="SAPBEXexcGood1 4 5" xfId="3094"/>
    <cellStyle name="SAPBEXexcGood1 4 6" xfId="3646"/>
    <cellStyle name="SAPBEXexcGood1 5" xfId="687"/>
    <cellStyle name="SAPBEXexcGood1 5 2" xfId="1421"/>
    <cellStyle name="SAPBEXexcGood1 5 3" xfId="2578"/>
    <cellStyle name="SAPBEXexcGood1 5 4" xfId="3109"/>
    <cellStyle name="SAPBEXexcGood1 5 5" xfId="3661"/>
    <cellStyle name="SAPBEXexcGood1 6" xfId="772"/>
    <cellStyle name="SAPBEXexcGood1 6 2" xfId="1506"/>
    <cellStyle name="SAPBEXexcGood1 7" xfId="861"/>
    <cellStyle name="SAPBEXexcGood1 7 2" xfId="1594"/>
    <cellStyle name="SAPBEXexcGood1 8" xfId="944"/>
    <cellStyle name="SAPBEXexcGood1 8 2" xfId="1677"/>
    <cellStyle name="SAPBEXexcGood1 9" xfId="929"/>
    <cellStyle name="SAPBEXexcGood1 9 2" xfId="1662"/>
    <cellStyle name="SAPBEXexcGood2" xfId="367"/>
    <cellStyle name="SAPBEXexcGood2 10" xfId="888"/>
    <cellStyle name="SAPBEXexcGood2 10 2" xfId="1621"/>
    <cellStyle name="SAPBEXexcGood2 11" xfId="1900"/>
    <cellStyle name="SAPBEXexcGood2 12" xfId="1871"/>
    <cellStyle name="SAPBEXexcGood2 13" xfId="3385"/>
    <cellStyle name="SAPBEXexcGood2 2" xfId="504"/>
    <cellStyle name="SAPBEXexcGood2 2 2" xfId="1239"/>
    <cellStyle name="SAPBEXexcGood2 2 2 2" xfId="2036"/>
    <cellStyle name="SAPBEXexcGood2 2 2 3" xfId="2444"/>
    <cellStyle name="SAPBEXexcGood2 2 2 4" xfId="2975"/>
    <cellStyle name="SAPBEXexcGood2 2 2 5" xfId="3527"/>
    <cellStyle name="SAPBEXexcGood2 2 3" xfId="1809"/>
    <cellStyle name="SAPBEXexcGood2 2 3 2" xfId="2284"/>
    <cellStyle name="SAPBEXexcGood2 2 3 3" xfId="2693"/>
    <cellStyle name="SAPBEXexcGood2 2 3 4" xfId="3224"/>
    <cellStyle name="SAPBEXexcGood2 2 3 5" xfId="3776"/>
    <cellStyle name="SAPBEXexcGood2 2 4" xfId="2348"/>
    <cellStyle name="SAPBEXexcGood2 2 4 2" xfId="2784"/>
    <cellStyle name="SAPBEXexcGood2 2 4 3" xfId="3315"/>
    <cellStyle name="SAPBEXexcGood2 2 4 4" xfId="3867"/>
    <cellStyle name="SAPBEXexcGood2 2 5" xfId="1966"/>
    <cellStyle name="SAPBEXexcGood2 2 6" xfId="1933"/>
    <cellStyle name="SAPBEXexcGood2 2 7" xfId="2902"/>
    <cellStyle name="SAPBEXexcGood2 2 8" xfId="3454"/>
    <cellStyle name="SAPBEXexcGood2 3" xfId="484"/>
    <cellStyle name="SAPBEXexcGood2 3 2" xfId="1219"/>
    <cellStyle name="SAPBEXexcGood2 3 3" xfId="2133"/>
    <cellStyle name="SAPBEXexcGood2 3 4" xfId="2541"/>
    <cellStyle name="SAPBEXexcGood2 3 5" xfId="3072"/>
    <cellStyle name="SAPBEXexcGood2 3 6" xfId="3624"/>
    <cellStyle name="SAPBEXexcGood2 4" xfId="586"/>
    <cellStyle name="SAPBEXexcGood2 4 2" xfId="1321"/>
    <cellStyle name="SAPBEXexcGood2 4 3" xfId="2202"/>
    <cellStyle name="SAPBEXexcGood2 4 4" xfId="2611"/>
    <cellStyle name="SAPBEXexcGood2 4 5" xfId="3142"/>
    <cellStyle name="SAPBEXexcGood2 4 6" xfId="3694"/>
    <cellStyle name="SAPBEXexcGood2 5" xfId="564"/>
    <cellStyle name="SAPBEXexcGood2 5 2" xfId="1299"/>
    <cellStyle name="SAPBEXexcGood2 5 3" xfId="2577"/>
    <cellStyle name="SAPBEXexcGood2 5 4" xfId="3108"/>
    <cellStyle name="SAPBEXexcGood2 5 5" xfId="3660"/>
    <cellStyle name="SAPBEXexcGood2 6" xfId="666"/>
    <cellStyle name="SAPBEXexcGood2 6 2" xfId="1401"/>
    <cellStyle name="SAPBEXexcGood2 7" xfId="617"/>
    <cellStyle name="SAPBEXexcGood2 7 2" xfId="1352"/>
    <cellStyle name="SAPBEXexcGood2 8" xfId="896"/>
    <cellStyle name="SAPBEXexcGood2 8 2" xfId="1629"/>
    <cellStyle name="SAPBEXexcGood2 9" xfId="954"/>
    <cellStyle name="SAPBEXexcGood2 9 2" xfId="1687"/>
    <cellStyle name="SAPBEXexcGood3" xfId="368"/>
    <cellStyle name="SAPBEXexcGood3 10" xfId="963"/>
    <cellStyle name="SAPBEXexcGood3 10 2" xfId="1696"/>
    <cellStyle name="SAPBEXexcGood3 11" xfId="1901"/>
    <cellStyle name="SAPBEXexcGood3 12" xfId="2834"/>
    <cellStyle name="SAPBEXexcGood3 13" xfId="3386"/>
    <cellStyle name="SAPBEXexcGood3 2" xfId="505"/>
    <cellStyle name="SAPBEXexcGood3 2 2" xfId="1240"/>
    <cellStyle name="SAPBEXexcGood3 2 2 2" xfId="2037"/>
    <cellStyle name="SAPBEXexcGood3 2 2 3" xfId="2445"/>
    <cellStyle name="SAPBEXexcGood3 2 2 4" xfId="2976"/>
    <cellStyle name="SAPBEXexcGood3 2 2 5" xfId="3528"/>
    <cellStyle name="SAPBEXexcGood3 2 3" xfId="1810"/>
    <cellStyle name="SAPBEXexcGood3 2 3 2" xfId="2283"/>
    <cellStyle name="SAPBEXexcGood3 2 3 3" xfId="2692"/>
    <cellStyle name="SAPBEXexcGood3 2 3 4" xfId="3223"/>
    <cellStyle name="SAPBEXexcGood3 2 3 5" xfId="3775"/>
    <cellStyle name="SAPBEXexcGood3 2 4" xfId="2349"/>
    <cellStyle name="SAPBEXexcGood3 2 4 2" xfId="2785"/>
    <cellStyle name="SAPBEXexcGood3 2 4 3" xfId="3316"/>
    <cellStyle name="SAPBEXexcGood3 2 4 4" xfId="3868"/>
    <cellStyle name="SAPBEXexcGood3 2 5" xfId="1967"/>
    <cellStyle name="SAPBEXexcGood3 2 6" xfId="1934"/>
    <cellStyle name="SAPBEXexcGood3 2 7" xfId="2903"/>
    <cellStyle name="SAPBEXexcGood3 2 8" xfId="3455"/>
    <cellStyle name="SAPBEXexcGood3 3" xfId="483"/>
    <cellStyle name="SAPBEXexcGood3 3 2" xfId="1218"/>
    <cellStyle name="SAPBEXexcGood3 3 3" xfId="2132"/>
    <cellStyle name="SAPBEXexcGood3 3 4" xfId="2540"/>
    <cellStyle name="SAPBEXexcGood3 3 5" xfId="3071"/>
    <cellStyle name="SAPBEXexcGood3 3 6" xfId="3623"/>
    <cellStyle name="SAPBEXexcGood3 4" xfId="587"/>
    <cellStyle name="SAPBEXexcGood3 4 2" xfId="1322"/>
    <cellStyle name="SAPBEXexcGood3 4 3" xfId="2203"/>
    <cellStyle name="SAPBEXexcGood3 4 4" xfId="2612"/>
    <cellStyle name="SAPBEXexcGood3 4 5" xfId="3143"/>
    <cellStyle name="SAPBEXexcGood3 4 6" xfId="3695"/>
    <cellStyle name="SAPBEXexcGood3 5" xfId="659"/>
    <cellStyle name="SAPBEXexcGood3 5 2" xfId="1394"/>
    <cellStyle name="SAPBEXexcGood3 5 3" xfId="2545"/>
    <cellStyle name="SAPBEXexcGood3 5 4" xfId="3076"/>
    <cellStyle name="SAPBEXexcGood3 5 5" xfId="3628"/>
    <cellStyle name="SAPBEXexcGood3 6" xfId="775"/>
    <cellStyle name="SAPBEXexcGood3 6 2" xfId="1509"/>
    <cellStyle name="SAPBEXexcGood3 7" xfId="463"/>
    <cellStyle name="SAPBEXexcGood3 7 2" xfId="1199"/>
    <cellStyle name="SAPBEXexcGood3 8" xfId="897"/>
    <cellStyle name="SAPBEXexcGood3 8 2" xfId="1630"/>
    <cellStyle name="SAPBEXexcGood3 9" xfId="953"/>
    <cellStyle name="SAPBEXexcGood3 9 2" xfId="1686"/>
    <cellStyle name="SAPBEXfilterDrill" xfId="369"/>
    <cellStyle name="SAPBEXfilterDrill 10" xfId="1015"/>
    <cellStyle name="SAPBEXfilterDrill 10 2" xfId="1748"/>
    <cellStyle name="SAPBEXfilterDrill 11" xfId="1902"/>
    <cellStyle name="SAPBEXfilterDrill 12" xfId="2835"/>
    <cellStyle name="SAPBEXfilterDrill 13" xfId="3387"/>
    <cellStyle name="SAPBEXfilterDrill 2" xfId="506"/>
    <cellStyle name="SAPBEXfilterDrill 2 2" xfId="1241"/>
    <cellStyle name="SAPBEXfilterDrill 2 2 2" xfId="2093"/>
    <cellStyle name="SAPBEXfilterDrill 2 2 3" xfId="2501"/>
    <cellStyle name="SAPBEXfilterDrill 2 2 4" xfId="3032"/>
    <cellStyle name="SAPBEXfilterDrill 2 2 5" xfId="3584"/>
    <cellStyle name="SAPBEXfilterDrill 2 3" xfId="1811"/>
    <cellStyle name="SAPBEXfilterDrill 2 3 2" xfId="2229"/>
    <cellStyle name="SAPBEXfilterDrill 2 3 3" xfId="2638"/>
    <cellStyle name="SAPBEXfilterDrill 2 3 4" xfId="3169"/>
    <cellStyle name="SAPBEXfilterDrill 2 3 5" xfId="3721"/>
    <cellStyle name="SAPBEXfilterDrill 2 4" xfId="2350"/>
    <cellStyle name="SAPBEXfilterDrill 2 4 2" xfId="2786"/>
    <cellStyle name="SAPBEXfilterDrill 2 4 3" xfId="3317"/>
    <cellStyle name="SAPBEXfilterDrill 2 4 4" xfId="3869"/>
    <cellStyle name="SAPBEXfilterDrill 2 5" xfId="1968"/>
    <cellStyle name="SAPBEXfilterDrill 2 6" xfId="2315"/>
    <cellStyle name="SAPBEXfilterDrill 2 7" xfId="2904"/>
    <cellStyle name="SAPBEXfilterDrill 2 8" xfId="3456"/>
    <cellStyle name="SAPBEXfilterDrill 3" xfId="482"/>
    <cellStyle name="SAPBEXfilterDrill 3 2" xfId="1217"/>
    <cellStyle name="SAPBEXfilterDrill 3 3" xfId="2131"/>
    <cellStyle name="SAPBEXfilterDrill 3 4" xfId="2539"/>
    <cellStyle name="SAPBEXfilterDrill 3 5" xfId="3070"/>
    <cellStyle name="SAPBEXfilterDrill 3 6" xfId="3622"/>
    <cellStyle name="SAPBEXfilterDrill 4" xfId="588"/>
    <cellStyle name="SAPBEXfilterDrill 4 2" xfId="1323"/>
    <cellStyle name="SAPBEXfilterDrill 4 3" xfId="2178"/>
    <cellStyle name="SAPBEXfilterDrill 4 4" xfId="2586"/>
    <cellStyle name="SAPBEXfilterDrill 4 5" xfId="3117"/>
    <cellStyle name="SAPBEXfilterDrill 4 6" xfId="3669"/>
    <cellStyle name="SAPBEXfilterDrill 5" xfId="725"/>
    <cellStyle name="SAPBEXfilterDrill 5 2" xfId="1459"/>
    <cellStyle name="SAPBEXfilterDrill 5 3" xfId="2717"/>
    <cellStyle name="SAPBEXfilterDrill 5 4" xfId="3248"/>
    <cellStyle name="SAPBEXfilterDrill 5 5" xfId="3800"/>
    <cellStyle name="SAPBEXfilterDrill 6" xfId="819"/>
    <cellStyle name="SAPBEXfilterDrill 6 2" xfId="1553"/>
    <cellStyle name="SAPBEXfilterDrill 7" xfId="858"/>
    <cellStyle name="SAPBEXfilterDrill 7 2" xfId="1591"/>
    <cellStyle name="SAPBEXfilterDrill 8" xfId="898"/>
    <cellStyle name="SAPBEXfilterDrill 8 2" xfId="1631"/>
    <cellStyle name="SAPBEXfilterDrill 9" xfId="956"/>
    <cellStyle name="SAPBEXfilterDrill 9 2" xfId="1689"/>
    <cellStyle name="SAPBEXfilterItem" xfId="370"/>
    <cellStyle name="SAPBEXfilterItem 10" xfId="1903"/>
    <cellStyle name="SAPBEXfilterItem 11" xfId="2836"/>
    <cellStyle name="SAPBEXfilterItem 12" xfId="3388"/>
    <cellStyle name="SAPBEXfilterItem 2" xfId="371"/>
    <cellStyle name="SAPBEXfilterItem 2 10" xfId="2837"/>
    <cellStyle name="SAPBEXfilterItem 2 11" xfId="3389"/>
    <cellStyle name="SAPBEXfilterItem 2 2" xfId="372"/>
    <cellStyle name="SAPBEXfilterItem 2 2 10" xfId="998"/>
    <cellStyle name="SAPBEXfilterItem 2 2 10 2" xfId="1731"/>
    <cellStyle name="SAPBEXfilterItem 2 2 11" xfId="981"/>
    <cellStyle name="SAPBEXfilterItem 2 2 11 2" xfId="1714"/>
    <cellStyle name="SAPBEXfilterItem 2 2 12" xfId="1024"/>
    <cellStyle name="SAPBEXfilterItem 2 2 12 2" xfId="1757"/>
    <cellStyle name="SAPBEXfilterItem 2 2 13" xfId="939"/>
    <cellStyle name="SAPBEXfilterItem 2 2 13 2" xfId="1672"/>
    <cellStyle name="SAPBEXfilterItem 2 2 14" xfId="1055"/>
    <cellStyle name="SAPBEXfilterItem 2 2 14 2" xfId="1788"/>
    <cellStyle name="SAPBEXfilterItem 2 2 15" xfId="1905"/>
    <cellStyle name="SAPBEXfilterItem 2 2 16" xfId="2838"/>
    <cellStyle name="SAPBEXfilterItem 2 2 17" xfId="3390"/>
    <cellStyle name="SAPBEXfilterItem 2 2 2" xfId="509"/>
    <cellStyle name="SAPBEXfilterItem 2 2 2 2" xfId="1244"/>
    <cellStyle name="SAPBEXfilterItem 2 2 2 2 2" xfId="2035"/>
    <cellStyle name="SAPBEXfilterItem 2 2 2 2 3" xfId="2443"/>
    <cellStyle name="SAPBEXfilterItem 2 2 2 2 4" xfId="2974"/>
    <cellStyle name="SAPBEXfilterItem 2 2 2 2 5" xfId="3526"/>
    <cellStyle name="SAPBEXfilterItem 2 2 2 3" xfId="1814"/>
    <cellStyle name="SAPBEXfilterItem 2 2 2 3 2" xfId="2694"/>
    <cellStyle name="SAPBEXfilterItem 2 2 2 3 3" xfId="3225"/>
    <cellStyle name="SAPBEXfilterItem 2 2 2 3 4" xfId="3777"/>
    <cellStyle name="SAPBEXfilterItem 2 2 2 4" xfId="2353"/>
    <cellStyle name="SAPBEXfilterItem 2 2 2 4 2" xfId="2789"/>
    <cellStyle name="SAPBEXfilterItem 2 2 2 4 3" xfId="3320"/>
    <cellStyle name="SAPBEXfilterItem 2 2 2 4 4" xfId="3872"/>
    <cellStyle name="SAPBEXfilterItem 2 2 2 5" xfId="1936"/>
    <cellStyle name="SAPBEXfilterItem 2 2 2 6" xfId="2907"/>
    <cellStyle name="SAPBEXfilterItem 2 2 2 7" xfId="3459"/>
    <cellStyle name="SAPBEXfilterItem 2 2 3" xfId="679"/>
    <cellStyle name="SAPBEXfilterItem 2 2 3 2" xfId="1413"/>
    <cellStyle name="SAPBEXfilterItem 2 2 3 3" xfId="2128"/>
    <cellStyle name="SAPBEXfilterItem 2 2 3 4" xfId="2536"/>
    <cellStyle name="SAPBEXfilterItem 2 2 3 5" xfId="3067"/>
    <cellStyle name="SAPBEXfilterItem 2 2 3 6" xfId="3619"/>
    <cellStyle name="SAPBEXfilterItem 2 2 4" xfId="653"/>
    <cellStyle name="SAPBEXfilterItem 2 2 4 2" xfId="1388"/>
    <cellStyle name="SAPBEXfilterItem 2 2 4 3" xfId="2195"/>
    <cellStyle name="SAPBEXfilterItem 2 2 4 4" xfId="2604"/>
    <cellStyle name="SAPBEXfilterItem 2 2 4 5" xfId="3135"/>
    <cellStyle name="SAPBEXfilterItem 2 2 4 6" xfId="3687"/>
    <cellStyle name="SAPBEXfilterItem 2 2 5" xfId="718"/>
    <cellStyle name="SAPBEXfilterItem 2 2 5 2" xfId="1452"/>
    <cellStyle name="SAPBEXfilterItem 2 2 5 3" xfId="2308"/>
    <cellStyle name="SAPBEXfilterItem 2 2 5 4" xfId="2720"/>
    <cellStyle name="SAPBEXfilterItem 2 2 5 5" xfId="3251"/>
    <cellStyle name="SAPBEXfilterItem 2 2 5 6" xfId="3803"/>
    <cellStyle name="SAPBEXfilterItem 2 2 6" xfId="735"/>
    <cellStyle name="SAPBEXfilterItem 2 2 6 2" xfId="1469"/>
    <cellStyle name="SAPBEXfilterItem 2 2 7" xfId="636"/>
    <cellStyle name="SAPBEXfilterItem 2 2 7 2" xfId="1371"/>
    <cellStyle name="SAPBEXfilterItem 2 2 8" xfId="812"/>
    <cellStyle name="SAPBEXfilterItem 2 2 8 2" xfId="1546"/>
    <cellStyle name="SAPBEXfilterItem 2 2 9" xfId="742"/>
    <cellStyle name="SAPBEXfilterItem 2 2 9 2" xfId="1476"/>
    <cellStyle name="SAPBEXfilterItem 2 3" xfId="508"/>
    <cellStyle name="SAPBEXfilterItem 2 3 2" xfId="1243"/>
    <cellStyle name="SAPBEXfilterItem 2 3 2 2" xfId="2034"/>
    <cellStyle name="SAPBEXfilterItem 2 3 2 3" xfId="2442"/>
    <cellStyle name="SAPBEXfilterItem 2 3 2 4" xfId="2973"/>
    <cellStyle name="SAPBEXfilterItem 2 3 2 5" xfId="3525"/>
    <cellStyle name="SAPBEXfilterItem 2 3 3" xfId="1813"/>
    <cellStyle name="SAPBEXfilterItem 2 3 3 2" xfId="2695"/>
    <cellStyle name="SAPBEXfilterItem 2 3 3 3" xfId="3226"/>
    <cellStyle name="SAPBEXfilterItem 2 3 3 4" xfId="3778"/>
    <cellStyle name="SAPBEXfilterItem 2 3 4" xfId="2352"/>
    <cellStyle name="SAPBEXfilterItem 2 3 4 2" xfId="2788"/>
    <cellStyle name="SAPBEXfilterItem 2 3 4 3" xfId="3319"/>
    <cellStyle name="SAPBEXfilterItem 2 3 4 4" xfId="3871"/>
    <cellStyle name="SAPBEXfilterItem 2 3 5" xfId="1935"/>
    <cellStyle name="SAPBEXfilterItem 2 3 6" xfId="2906"/>
    <cellStyle name="SAPBEXfilterItem 2 3 7" xfId="3458"/>
    <cellStyle name="SAPBEXfilterItem 2 4" xfId="579"/>
    <cellStyle name="SAPBEXfilterItem 2 4 2" xfId="1314"/>
    <cellStyle name="SAPBEXfilterItem 2 4 3" xfId="2129"/>
    <cellStyle name="SAPBEXfilterItem 2 4 4" xfId="2537"/>
    <cellStyle name="SAPBEXfilterItem 2 4 5" xfId="3068"/>
    <cellStyle name="SAPBEXfilterItem 2 4 6" xfId="3620"/>
    <cellStyle name="SAPBEXfilterItem 2 5" xfId="590"/>
    <cellStyle name="SAPBEXfilterItem 2 5 2" xfId="1325"/>
    <cellStyle name="SAPBEXfilterItem 2 5 3" xfId="2179"/>
    <cellStyle name="SAPBEXfilterItem 2 5 4" xfId="2587"/>
    <cellStyle name="SAPBEXfilterItem 2 5 5" xfId="3118"/>
    <cellStyle name="SAPBEXfilterItem 2 5 6" xfId="3670"/>
    <cellStyle name="SAPBEXfilterItem 2 6" xfId="580"/>
    <cellStyle name="SAPBEXfilterItem 2 6 2" xfId="1315"/>
    <cellStyle name="SAPBEXfilterItem 2 6 3" xfId="2719"/>
    <cellStyle name="SAPBEXfilterItem 2 6 4" xfId="3250"/>
    <cellStyle name="SAPBEXfilterItem 2 6 5" xfId="3802"/>
    <cellStyle name="SAPBEXfilterItem 2 7" xfId="739"/>
    <cellStyle name="SAPBEXfilterItem 2 7 2" xfId="1473"/>
    <cellStyle name="SAPBEXfilterItem 2 8" xfId="844"/>
    <cellStyle name="SAPBEXfilterItem 2 8 2" xfId="1577"/>
    <cellStyle name="SAPBEXfilterItem 2 9" xfId="1904"/>
    <cellStyle name="SAPBEXfilterItem 3" xfId="373"/>
    <cellStyle name="SAPBEXfilterItem 3 10" xfId="997"/>
    <cellStyle name="SAPBEXfilterItem 3 10 2" xfId="1730"/>
    <cellStyle name="SAPBEXfilterItem 3 11" xfId="1013"/>
    <cellStyle name="SAPBEXfilterItem 3 11 2" xfId="1746"/>
    <cellStyle name="SAPBEXfilterItem 3 12" xfId="979"/>
    <cellStyle name="SAPBEXfilterItem 3 12 2" xfId="1712"/>
    <cellStyle name="SAPBEXfilterItem 3 13" xfId="991"/>
    <cellStyle name="SAPBEXfilterItem 3 13 2" xfId="1724"/>
    <cellStyle name="SAPBEXfilterItem 3 14" xfId="1047"/>
    <cellStyle name="SAPBEXfilterItem 3 14 2" xfId="1780"/>
    <cellStyle name="SAPBEXfilterItem 3 15" xfId="1949"/>
    <cellStyle name="SAPBEXfilterItem 3 16" xfId="2839"/>
    <cellStyle name="SAPBEXfilterItem 3 17" xfId="3391"/>
    <cellStyle name="SAPBEXfilterItem 3 2" xfId="510"/>
    <cellStyle name="SAPBEXfilterItem 3 2 2" xfId="1245"/>
    <cellStyle name="SAPBEXfilterItem 3 2 2 2" xfId="2091"/>
    <cellStyle name="SAPBEXfilterItem 3 2 2 3" xfId="2499"/>
    <cellStyle name="SAPBEXfilterItem 3 2 2 4" xfId="3030"/>
    <cellStyle name="SAPBEXfilterItem 3 2 2 5" xfId="3582"/>
    <cellStyle name="SAPBEXfilterItem 3 2 3" xfId="1815"/>
    <cellStyle name="SAPBEXfilterItem 3 2 3 2" xfId="2640"/>
    <cellStyle name="SAPBEXfilterItem 3 2 3 3" xfId="3171"/>
    <cellStyle name="SAPBEXfilterItem 3 2 3 4" xfId="3723"/>
    <cellStyle name="SAPBEXfilterItem 3 2 4" xfId="2354"/>
    <cellStyle name="SAPBEXfilterItem 3 2 4 2" xfId="2790"/>
    <cellStyle name="SAPBEXfilterItem 3 2 4 3" xfId="3321"/>
    <cellStyle name="SAPBEXfilterItem 3 2 4 4" xfId="3873"/>
    <cellStyle name="SAPBEXfilterItem 3 2 5" xfId="2317"/>
    <cellStyle name="SAPBEXfilterItem 3 2 6" xfId="2908"/>
    <cellStyle name="SAPBEXfilterItem 3 2 7" xfId="3460"/>
    <cellStyle name="SAPBEXfilterItem 3 3" xfId="678"/>
    <cellStyle name="SAPBEXfilterItem 3 3 2" xfId="1412"/>
    <cellStyle name="SAPBEXfilterItem 3 3 3" xfId="2066"/>
    <cellStyle name="SAPBEXfilterItem 3 3 4" xfId="2474"/>
    <cellStyle name="SAPBEXfilterItem 3 3 5" xfId="3005"/>
    <cellStyle name="SAPBEXfilterItem 3 3 6" xfId="3557"/>
    <cellStyle name="SAPBEXfilterItem 3 4" xfId="700"/>
    <cellStyle name="SAPBEXfilterItem 3 4 2" xfId="1434"/>
    <cellStyle name="SAPBEXfilterItem 3 4 3" xfId="2254"/>
    <cellStyle name="SAPBEXfilterItem 3 4 4" xfId="2663"/>
    <cellStyle name="SAPBEXfilterItem 3 4 5" xfId="3194"/>
    <cellStyle name="SAPBEXfilterItem 3 4 6" xfId="3746"/>
    <cellStyle name="SAPBEXfilterItem 3 5" xfId="759"/>
    <cellStyle name="SAPBEXfilterItem 3 5 2" xfId="1493"/>
    <cellStyle name="SAPBEXfilterItem 3 5 3" xfId="2309"/>
    <cellStyle name="SAPBEXfilterItem 3 5 4" xfId="2721"/>
    <cellStyle name="SAPBEXfilterItem 3 5 5" xfId="3252"/>
    <cellStyle name="SAPBEXfilterItem 3 5 6" xfId="3804"/>
    <cellStyle name="SAPBEXfilterItem 3 6" xfId="728"/>
    <cellStyle name="SAPBEXfilterItem 3 6 2" xfId="1462"/>
    <cellStyle name="SAPBEXfilterItem 3 7" xfId="697"/>
    <cellStyle name="SAPBEXfilterItem 3 7 2" xfId="1431"/>
    <cellStyle name="SAPBEXfilterItem 3 8" xfId="804"/>
    <cellStyle name="SAPBEXfilterItem 3 8 2" xfId="1538"/>
    <cellStyle name="SAPBEXfilterItem 3 9" xfId="848"/>
    <cellStyle name="SAPBEXfilterItem 3 9 2" xfId="1581"/>
    <cellStyle name="SAPBEXfilterItem 4" xfId="507"/>
    <cellStyle name="SAPBEXfilterItem 4 2" xfId="1242"/>
    <cellStyle name="SAPBEXfilterItem 4 2 2" xfId="2092"/>
    <cellStyle name="SAPBEXfilterItem 4 2 3" xfId="2500"/>
    <cellStyle name="SAPBEXfilterItem 4 2 4" xfId="3031"/>
    <cellStyle name="SAPBEXfilterItem 4 2 5" xfId="3583"/>
    <cellStyle name="SAPBEXfilterItem 4 3" xfId="1812"/>
    <cellStyle name="SAPBEXfilterItem 4 3 2" xfId="2639"/>
    <cellStyle name="SAPBEXfilterItem 4 3 3" xfId="3170"/>
    <cellStyle name="SAPBEXfilterItem 4 3 4" xfId="3722"/>
    <cellStyle name="SAPBEXfilterItem 4 4" xfId="2351"/>
    <cellStyle name="SAPBEXfilterItem 4 4 2" xfId="2787"/>
    <cellStyle name="SAPBEXfilterItem 4 4 3" xfId="3318"/>
    <cellStyle name="SAPBEXfilterItem 4 4 4" xfId="3870"/>
    <cellStyle name="SAPBEXfilterItem 4 5" xfId="2314"/>
    <cellStyle name="SAPBEXfilterItem 4 6" xfId="2905"/>
    <cellStyle name="SAPBEXfilterItem 4 7" xfId="3457"/>
    <cellStyle name="SAPBEXfilterItem 5" xfId="578"/>
    <cellStyle name="SAPBEXfilterItem 5 2" xfId="1313"/>
    <cellStyle name="SAPBEXfilterItem 5 3" xfId="2130"/>
    <cellStyle name="SAPBEXfilterItem 5 4" xfId="2538"/>
    <cellStyle name="SAPBEXfilterItem 5 5" xfId="3069"/>
    <cellStyle name="SAPBEXfilterItem 5 6" xfId="3621"/>
    <cellStyle name="SAPBEXfilterItem 6" xfId="589"/>
    <cellStyle name="SAPBEXfilterItem 6 2" xfId="1324"/>
    <cellStyle name="SAPBEXfilterItem 6 3" xfId="2188"/>
    <cellStyle name="SAPBEXfilterItem 6 4" xfId="2596"/>
    <cellStyle name="SAPBEXfilterItem 6 5" xfId="3127"/>
    <cellStyle name="SAPBEXfilterItem 6 6" xfId="3679"/>
    <cellStyle name="SAPBEXfilterItem 7" xfId="644"/>
    <cellStyle name="SAPBEXfilterItem 7 2" xfId="1379"/>
    <cellStyle name="SAPBEXfilterItem 7 3" xfId="2718"/>
    <cellStyle name="SAPBEXfilterItem 7 4" xfId="3249"/>
    <cellStyle name="SAPBEXfilterItem 7 5" xfId="3801"/>
    <cellStyle name="SAPBEXfilterItem 8" xfId="779"/>
    <cellStyle name="SAPBEXfilterItem 8 2" xfId="1513"/>
    <cellStyle name="SAPBEXfilterItem 9" xfId="852"/>
    <cellStyle name="SAPBEXfilterItem 9 2" xfId="1585"/>
    <cellStyle name="SAPBEXfilterText" xfId="374"/>
    <cellStyle name="SAPBEXfilterText 2" xfId="375"/>
    <cellStyle name="SAPBEXformats" xfId="376"/>
    <cellStyle name="SAPBEXformats 10" xfId="983"/>
    <cellStyle name="SAPBEXformats 10 2" xfId="1716"/>
    <cellStyle name="SAPBEXformats 11" xfId="1012"/>
    <cellStyle name="SAPBEXformats 11 2" xfId="1745"/>
    <cellStyle name="SAPBEXformats 12" xfId="2219"/>
    <cellStyle name="SAPBEXformats 13" xfId="2840"/>
    <cellStyle name="SAPBEXformats 14" xfId="3392"/>
    <cellStyle name="SAPBEXformats 2" xfId="377"/>
    <cellStyle name="SAPBEXformats 2 10" xfId="934"/>
    <cellStyle name="SAPBEXformats 2 10 2" xfId="1667"/>
    <cellStyle name="SAPBEXformats 2 11" xfId="2174"/>
    <cellStyle name="SAPBEXformats 2 12" xfId="2841"/>
    <cellStyle name="SAPBEXformats 2 13" xfId="3393"/>
    <cellStyle name="SAPBEXformats 2 2" xfId="512"/>
    <cellStyle name="SAPBEXformats 2 2 2" xfId="1247"/>
    <cellStyle name="SAPBEXformats 2 2 2 2" xfId="2032"/>
    <cellStyle name="SAPBEXformats 2 2 2 3" xfId="2440"/>
    <cellStyle name="SAPBEXformats 2 2 2 4" xfId="2971"/>
    <cellStyle name="SAPBEXformats 2 2 2 5" xfId="3523"/>
    <cellStyle name="SAPBEXformats 2 2 3" xfId="1817"/>
    <cellStyle name="SAPBEXformats 2 2 3 2" xfId="2287"/>
    <cellStyle name="SAPBEXformats 2 2 3 3" xfId="2697"/>
    <cellStyle name="SAPBEXformats 2 2 3 4" xfId="3228"/>
    <cellStyle name="SAPBEXformats 2 2 3 5" xfId="3780"/>
    <cellStyle name="SAPBEXformats 2 2 4" xfId="2356"/>
    <cellStyle name="SAPBEXformats 2 2 4 2" xfId="2792"/>
    <cellStyle name="SAPBEXformats 2 2 4 3" xfId="3323"/>
    <cellStyle name="SAPBEXformats 2 2 4 4" xfId="3875"/>
    <cellStyle name="SAPBEXformats 2 2 5" xfId="1973"/>
    <cellStyle name="SAPBEXformats 2 2 6" xfId="1937"/>
    <cellStyle name="SAPBEXformats 2 2 7" xfId="2910"/>
    <cellStyle name="SAPBEXformats 2 2 8" xfId="3462"/>
    <cellStyle name="SAPBEXformats 2 3" xfId="640"/>
    <cellStyle name="SAPBEXformats 2 3 2" xfId="1375"/>
    <cellStyle name="SAPBEXformats 2 3 3" xfId="2065"/>
    <cellStyle name="SAPBEXformats 2 3 4" xfId="2473"/>
    <cellStyle name="SAPBEXformats 2 3 5" xfId="3004"/>
    <cellStyle name="SAPBEXformats 2 3 6" xfId="3556"/>
    <cellStyle name="SAPBEXformats 2 4" xfId="604"/>
    <cellStyle name="SAPBEXformats 2 4 2" xfId="1339"/>
    <cellStyle name="SAPBEXformats 2 4 3" xfId="2255"/>
    <cellStyle name="SAPBEXformats 2 4 4" xfId="2664"/>
    <cellStyle name="SAPBEXformats 2 4 5" xfId="3195"/>
    <cellStyle name="SAPBEXformats 2 4 6" xfId="3747"/>
    <cellStyle name="SAPBEXformats 2 5" xfId="575"/>
    <cellStyle name="SAPBEXformats 2 5 2" xfId="1310"/>
    <cellStyle name="SAPBEXformats 2 5 3" xfId="2723"/>
    <cellStyle name="SAPBEXformats 2 5 4" xfId="3254"/>
    <cellStyle name="SAPBEXformats 2 5 5" xfId="3806"/>
    <cellStyle name="SAPBEXformats 2 6" xfId="790"/>
    <cellStyle name="SAPBEXformats 2 6 2" xfId="1524"/>
    <cellStyle name="SAPBEXformats 2 7" xfId="855"/>
    <cellStyle name="SAPBEXformats 2 7 2" xfId="1588"/>
    <cellStyle name="SAPBEXformats 2 8" xfId="899"/>
    <cellStyle name="SAPBEXformats 2 8 2" xfId="1632"/>
    <cellStyle name="SAPBEXformats 2 9" xfId="745"/>
    <cellStyle name="SAPBEXformats 2 9 2" xfId="1479"/>
    <cellStyle name="SAPBEXformats 3" xfId="511"/>
    <cellStyle name="SAPBEXformats 3 2" xfId="1246"/>
    <cellStyle name="SAPBEXformats 3 2 2" xfId="2090"/>
    <cellStyle name="SAPBEXformats 3 2 3" xfId="2498"/>
    <cellStyle name="SAPBEXformats 3 2 4" xfId="3029"/>
    <cellStyle name="SAPBEXformats 3 2 5" xfId="3581"/>
    <cellStyle name="SAPBEXformats 3 3" xfId="1816"/>
    <cellStyle name="SAPBEXformats 3 3 2" xfId="2232"/>
    <cellStyle name="SAPBEXformats 3 3 3" xfId="2641"/>
    <cellStyle name="SAPBEXformats 3 3 4" xfId="3172"/>
    <cellStyle name="SAPBEXformats 3 3 5" xfId="3724"/>
    <cellStyle name="SAPBEXformats 3 4" xfId="2355"/>
    <cellStyle name="SAPBEXformats 3 4 2" xfId="2791"/>
    <cellStyle name="SAPBEXformats 3 4 3" xfId="3322"/>
    <cellStyle name="SAPBEXformats 3 4 4" xfId="3874"/>
    <cellStyle name="SAPBEXformats 3 5" xfId="1972"/>
    <cellStyle name="SAPBEXformats 3 6" xfId="2316"/>
    <cellStyle name="SAPBEXformats 3 7" xfId="2909"/>
    <cellStyle name="SAPBEXformats 3 8" xfId="3461"/>
    <cellStyle name="SAPBEXformats 4" xfId="683"/>
    <cellStyle name="SAPBEXformats 4 2" xfId="1417"/>
    <cellStyle name="SAPBEXformats 4 3" xfId="2127"/>
    <cellStyle name="SAPBEXformats 4 4" xfId="2535"/>
    <cellStyle name="SAPBEXformats 4 5" xfId="3066"/>
    <cellStyle name="SAPBEXformats 4 6" xfId="3618"/>
    <cellStyle name="SAPBEXformats 5" xfId="592"/>
    <cellStyle name="SAPBEXformats 5 2" xfId="1327"/>
    <cellStyle name="SAPBEXformats 5 3" xfId="2205"/>
    <cellStyle name="SAPBEXformats 5 4" xfId="2614"/>
    <cellStyle name="SAPBEXformats 5 5" xfId="3145"/>
    <cellStyle name="SAPBEXformats 5 6" xfId="3697"/>
    <cellStyle name="SAPBEXformats 6" xfId="576"/>
    <cellStyle name="SAPBEXformats 6 2" xfId="1311"/>
    <cellStyle name="SAPBEXformats 6 3" xfId="2722"/>
    <cellStyle name="SAPBEXformats 6 4" xfId="3253"/>
    <cellStyle name="SAPBEXformats 6 5" xfId="3805"/>
    <cellStyle name="SAPBEXformats 7" xfId="836"/>
    <cellStyle name="SAPBEXformats 7 2" xfId="1569"/>
    <cellStyle name="SAPBEXformats 8" xfId="808"/>
    <cellStyle name="SAPBEXformats 8 2" xfId="1542"/>
    <cellStyle name="SAPBEXformats 9" xfId="777"/>
    <cellStyle name="SAPBEXformats 9 2" xfId="1511"/>
    <cellStyle name="SAPBEXheaderItem" xfId="378"/>
    <cellStyle name="SAPBEXheaderItem 10" xfId="829"/>
    <cellStyle name="SAPBEXheaderItem 10 2" xfId="1562"/>
    <cellStyle name="SAPBEXheaderItem 11" xfId="1023"/>
    <cellStyle name="SAPBEXheaderItem 11 2" xfId="1756"/>
    <cellStyle name="SAPBEXheaderItem 12" xfId="2208"/>
    <cellStyle name="SAPBEXheaderItem 13" xfId="2842"/>
    <cellStyle name="SAPBEXheaderItem 14" xfId="3394"/>
    <cellStyle name="SAPBEXheaderItem 2" xfId="379"/>
    <cellStyle name="SAPBEXheaderItem 2 10" xfId="1051"/>
    <cellStyle name="SAPBEXheaderItem 2 10 2" xfId="1784"/>
    <cellStyle name="SAPBEXheaderItem 2 11" xfId="2140"/>
    <cellStyle name="SAPBEXheaderItem 2 12" xfId="2843"/>
    <cellStyle name="SAPBEXheaderItem 2 13" xfId="3395"/>
    <cellStyle name="SAPBEXheaderItem 2 2" xfId="514"/>
    <cellStyle name="SAPBEXheaderItem 2 2 2" xfId="1249"/>
    <cellStyle name="SAPBEXheaderItem 2 2 2 2" xfId="2089"/>
    <cellStyle name="SAPBEXheaderItem 2 2 2 3" xfId="2497"/>
    <cellStyle name="SAPBEXheaderItem 2 2 2 4" xfId="3028"/>
    <cellStyle name="SAPBEXheaderItem 2 2 2 5" xfId="3580"/>
    <cellStyle name="SAPBEXheaderItem 2 2 3" xfId="1819"/>
    <cellStyle name="SAPBEXheaderItem 2 2 3 2" xfId="2233"/>
    <cellStyle name="SAPBEXheaderItem 2 2 3 3" xfId="2642"/>
    <cellStyle name="SAPBEXheaderItem 2 2 3 4" xfId="3173"/>
    <cellStyle name="SAPBEXheaderItem 2 2 3 5" xfId="3725"/>
    <cellStyle name="SAPBEXheaderItem 2 2 4" xfId="2358"/>
    <cellStyle name="SAPBEXheaderItem 2 2 4 2" xfId="2794"/>
    <cellStyle name="SAPBEXheaderItem 2 2 4 3" xfId="3325"/>
    <cellStyle name="SAPBEXheaderItem 2 2 4 4" xfId="3877"/>
    <cellStyle name="SAPBEXheaderItem 2 2 5" xfId="1975"/>
    <cellStyle name="SAPBEXheaderItem 2 2 6" xfId="2319"/>
    <cellStyle name="SAPBEXheaderItem 2 2 7" xfId="2912"/>
    <cellStyle name="SAPBEXheaderItem 2 2 8" xfId="3464"/>
    <cellStyle name="SAPBEXheaderItem 2 3" xfId="445"/>
    <cellStyle name="SAPBEXheaderItem 2 3 2" xfId="1187"/>
    <cellStyle name="SAPBEXheaderItem 2 3 3" xfId="2064"/>
    <cellStyle name="SAPBEXheaderItem 2 3 4" xfId="2472"/>
    <cellStyle name="SAPBEXheaderItem 2 3 5" xfId="3003"/>
    <cellStyle name="SAPBEXheaderItem 2 3 6" xfId="3555"/>
    <cellStyle name="SAPBEXheaderItem 2 4" xfId="722"/>
    <cellStyle name="SAPBEXheaderItem 2 4 2" xfId="1456"/>
    <cellStyle name="SAPBEXheaderItem 2 4 3" xfId="2256"/>
    <cellStyle name="SAPBEXheaderItem 2 4 4" xfId="2665"/>
    <cellStyle name="SAPBEXheaderItem 2 4 5" xfId="3196"/>
    <cellStyle name="SAPBEXheaderItem 2 4 6" xfId="3748"/>
    <cellStyle name="SAPBEXheaderItem 2 5" xfId="801"/>
    <cellStyle name="SAPBEXheaderItem 2 5 2" xfId="1535"/>
    <cellStyle name="SAPBEXheaderItem 2 5 3" xfId="2725"/>
    <cellStyle name="SAPBEXheaderItem 2 5 4" xfId="3256"/>
    <cellStyle name="SAPBEXheaderItem 2 5 5" xfId="3808"/>
    <cellStyle name="SAPBEXheaderItem 2 6" xfId="840"/>
    <cellStyle name="SAPBEXheaderItem 2 6 2" xfId="1573"/>
    <cellStyle name="SAPBEXheaderItem 2 7" xfId="814"/>
    <cellStyle name="SAPBEXheaderItem 2 7 2" xfId="1548"/>
    <cellStyle name="SAPBEXheaderItem 2 8" xfId="985"/>
    <cellStyle name="SAPBEXheaderItem 2 8 2" xfId="1718"/>
    <cellStyle name="SAPBEXheaderItem 2 9" xfId="1017"/>
    <cellStyle name="SAPBEXheaderItem 2 9 2" xfId="1750"/>
    <cellStyle name="SAPBEXheaderItem 3" xfId="513"/>
    <cellStyle name="SAPBEXheaderItem 3 2" xfId="1248"/>
    <cellStyle name="SAPBEXheaderItem 3 2 2" xfId="2033"/>
    <cellStyle name="SAPBEXheaderItem 3 2 3" xfId="2441"/>
    <cellStyle name="SAPBEXheaderItem 3 2 4" xfId="2972"/>
    <cellStyle name="SAPBEXheaderItem 3 2 5" xfId="3524"/>
    <cellStyle name="SAPBEXheaderItem 3 3" xfId="1818"/>
    <cellStyle name="SAPBEXheaderItem 3 3 2" xfId="2286"/>
    <cellStyle name="SAPBEXheaderItem 3 3 3" xfId="2696"/>
    <cellStyle name="SAPBEXheaderItem 3 3 4" xfId="3227"/>
    <cellStyle name="SAPBEXheaderItem 3 3 5" xfId="3779"/>
    <cellStyle name="SAPBEXheaderItem 3 4" xfId="2357"/>
    <cellStyle name="SAPBEXheaderItem 3 4 2" xfId="2793"/>
    <cellStyle name="SAPBEXheaderItem 3 4 3" xfId="3324"/>
    <cellStyle name="SAPBEXheaderItem 3 4 4" xfId="3876"/>
    <cellStyle name="SAPBEXheaderItem 3 5" xfId="1974"/>
    <cellStyle name="SAPBEXheaderItem 3 6" xfId="1938"/>
    <cellStyle name="SAPBEXheaderItem 3 7" xfId="2911"/>
    <cellStyle name="SAPBEXheaderItem 3 8" xfId="3463"/>
    <cellStyle name="SAPBEXheaderItem 4" xfId="481"/>
    <cellStyle name="SAPBEXheaderItem 4 2" xfId="1216"/>
    <cellStyle name="SAPBEXheaderItem 4 3" xfId="2126"/>
    <cellStyle name="SAPBEXheaderItem 4 4" xfId="2534"/>
    <cellStyle name="SAPBEXheaderItem 4 5" xfId="3065"/>
    <cellStyle name="SAPBEXheaderItem 4 6" xfId="3617"/>
    <cellStyle name="SAPBEXheaderItem 5" xfId="736"/>
    <cellStyle name="SAPBEXheaderItem 5 2" xfId="1470"/>
    <cellStyle name="SAPBEXheaderItem 5 3" xfId="2189"/>
    <cellStyle name="SAPBEXheaderItem 5 4" xfId="2597"/>
    <cellStyle name="SAPBEXheaderItem 5 5" xfId="3128"/>
    <cellStyle name="SAPBEXheaderItem 5 6" xfId="3680"/>
    <cellStyle name="SAPBEXheaderItem 6" xfId="813"/>
    <cellStyle name="SAPBEXheaderItem 6 2" xfId="1547"/>
    <cellStyle name="SAPBEXheaderItem 6 3" xfId="2724"/>
    <cellStyle name="SAPBEXheaderItem 6 4" xfId="3255"/>
    <cellStyle name="SAPBEXheaderItem 6 5" xfId="3807"/>
    <cellStyle name="SAPBEXheaderItem 7" xfId="821"/>
    <cellStyle name="SAPBEXheaderItem 7 2" xfId="1555"/>
    <cellStyle name="SAPBEXheaderItem 8" xfId="847"/>
    <cellStyle name="SAPBEXheaderItem 8 2" xfId="1580"/>
    <cellStyle name="SAPBEXheaderItem 9" xfId="900"/>
    <cellStyle name="SAPBEXheaderItem 9 2" xfId="1633"/>
    <cellStyle name="SAPBEXheaderText" xfId="380"/>
    <cellStyle name="SAPBEXheaderText 10" xfId="933"/>
    <cellStyle name="SAPBEXheaderText 10 2" xfId="1666"/>
    <cellStyle name="SAPBEXheaderText 11" xfId="927"/>
    <cellStyle name="SAPBEXheaderText 11 2" xfId="1660"/>
    <cellStyle name="SAPBEXheaderText 12" xfId="1906"/>
    <cellStyle name="SAPBEXheaderText 13" xfId="2844"/>
    <cellStyle name="SAPBEXheaderText 14" xfId="3396"/>
    <cellStyle name="SAPBEXheaderText 2" xfId="381"/>
    <cellStyle name="SAPBEXheaderText 2 10" xfId="1054"/>
    <cellStyle name="SAPBEXheaderText 2 10 2" xfId="1787"/>
    <cellStyle name="SAPBEXheaderText 2 11" xfId="2147"/>
    <cellStyle name="SAPBEXheaderText 2 12" xfId="2845"/>
    <cellStyle name="SAPBEXheaderText 2 13" xfId="3397"/>
    <cellStyle name="SAPBEXheaderText 2 2" xfId="516"/>
    <cellStyle name="SAPBEXheaderText 2 2 2" xfId="1251"/>
    <cellStyle name="SAPBEXheaderText 2 2 2 2" xfId="2030"/>
    <cellStyle name="SAPBEXheaderText 2 2 2 3" xfId="2438"/>
    <cellStyle name="SAPBEXheaderText 2 2 2 4" xfId="2969"/>
    <cellStyle name="SAPBEXheaderText 2 2 2 5" xfId="3521"/>
    <cellStyle name="SAPBEXheaderText 2 2 3" xfId="1821"/>
    <cellStyle name="SAPBEXheaderText 2 2 3 2" xfId="2289"/>
    <cellStyle name="SAPBEXheaderText 2 2 3 3" xfId="2699"/>
    <cellStyle name="SAPBEXheaderText 2 2 3 4" xfId="3230"/>
    <cellStyle name="SAPBEXheaderText 2 2 3 5" xfId="3782"/>
    <cellStyle name="SAPBEXheaderText 2 2 4" xfId="2360"/>
    <cellStyle name="SAPBEXheaderText 2 2 4 2" xfId="2796"/>
    <cellStyle name="SAPBEXheaderText 2 2 4 3" xfId="3327"/>
    <cellStyle name="SAPBEXheaderText 2 2 4 4" xfId="3879"/>
    <cellStyle name="SAPBEXheaderText 2 2 5" xfId="1977"/>
    <cellStyle name="SAPBEXheaderText 2 2 6" xfId="1939"/>
    <cellStyle name="SAPBEXheaderText 2 2 7" xfId="2914"/>
    <cellStyle name="SAPBEXheaderText 2 2 8" xfId="3466"/>
    <cellStyle name="SAPBEXheaderText 2 3" xfId="442"/>
    <cellStyle name="SAPBEXheaderText 2 3 2" xfId="1185"/>
    <cellStyle name="SAPBEXheaderText 2 3 3" xfId="2063"/>
    <cellStyle name="SAPBEXheaderText 2 3 4" xfId="2471"/>
    <cellStyle name="SAPBEXheaderText 2 3 5" xfId="3002"/>
    <cellStyle name="SAPBEXheaderText 2 3 6" xfId="3554"/>
    <cellStyle name="SAPBEXheaderText 2 4" xfId="719"/>
    <cellStyle name="SAPBEXheaderText 2 4 2" xfId="1453"/>
    <cellStyle name="SAPBEXheaderText 2 4 3" xfId="2257"/>
    <cellStyle name="SAPBEXheaderText 2 4 4" xfId="2666"/>
    <cellStyle name="SAPBEXheaderText 2 4 5" xfId="3197"/>
    <cellStyle name="SAPBEXheaderText 2 4 6" xfId="3749"/>
    <cellStyle name="SAPBEXheaderText 2 5" xfId="466"/>
    <cellStyle name="SAPBEXheaderText 2 5 2" xfId="1202"/>
    <cellStyle name="SAPBEXheaderText 2 5 3" xfId="2727"/>
    <cellStyle name="SAPBEXheaderText 2 5 4" xfId="3258"/>
    <cellStyle name="SAPBEXheaderText 2 5 5" xfId="3810"/>
    <cellStyle name="SAPBEXheaderText 2 6" xfId="668"/>
    <cellStyle name="SAPBEXheaderText 2 6 2" xfId="1403"/>
    <cellStyle name="SAPBEXheaderText 2 7" xfId="820"/>
    <cellStyle name="SAPBEXheaderText 2 7 2" xfId="1554"/>
    <cellStyle name="SAPBEXheaderText 2 8" xfId="1008"/>
    <cellStyle name="SAPBEXheaderText 2 8 2" xfId="1741"/>
    <cellStyle name="SAPBEXheaderText 2 9" xfId="1021"/>
    <cellStyle name="SAPBEXheaderText 2 9 2" xfId="1754"/>
    <cellStyle name="SAPBEXheaderText 3" xfId="515"/>
    <cellStyle name="SAPBEXheaderText 3 2" xfId="1250"/>
    <cellStyle name="SAPBEXheaderText 3 2 2" xfId="2088"/>
    <cellStyle name="SAPBEXheaderText 3 2 3" xfId="2496"/>
    <cellStyle name="SAPBEXheaderText 3 2 4" xfId="3027"/>
    <cellStyle name="SAPBEXheaderText 3 2 5" xfId="3579"/>
    <cellStyle name="SAPBEXheaderText 3 3" xfId="1820"/>
    <cellStyle name="SAPBEXheaderText 3 3 2" xfId="2234"/>
    <cellStyle name="SAPBEXheaderText 3 3 3" xfId="2643"/>
    <cellStyle name="SAPBEXheaderText 3 3 4" xfId="3174"/>
    <cellStyle name="SAPBEXheaderText 3 3 5" xfId="3726"/>
    <cellStyle name="SAPBEXheaderText 3 4" xfId="2359"/>
    <cellStyle name="SAPBEXheaderText 3 4 2" xfId="2795"/>
    <cellStyle name="SAPBEXheaderText 3 4 3" xfId="3326"/>
    <cellStyle name="SAPBEXheaderText 3 4 4" xfId="3878"/>
    <cellStyle name="SAPBEXheaderText 3 5" xfId="1976"/>
    <cellStyle name="SAPBEXheaderText 3 6" xfId="2318"/>
    <cellStyle name="SAPBEXheaderText 3 7" xfId="2913"/>
    <cellStyle name="SAPBEXheaderText 3 8" xfId="3465"/>
    <cellStyle name="SAPBEXheaderText 4" xfId="444"/>
    <cellStyle name="SAPBEXheaderText 4 2" xfId="1186"/>
    <cellStyle name="SAPBEXheaderText 4 3" xfId="2125"/>
    <cellStyle name="SAPBEXheaderText 4 4" xfId="2533"/>
    <cellStyle name="SAPBEXheaderText 4 5" xfId="3064"/>
    <cellStyle name="SAPBEXheaderText 4 6" xfId="3616"/>
    <cellStyle name="SAPBEXheaderText 5" xfId="709"/>
    <cellStyle name="SAPBEXheaderText 5 2" xfId="1443"/>
    <cellStyle name="SAPBEXheaderText 5 3" xfId="2194"/>
    <cellStyle name="SAPBEXheaderText 5 4" xfId="2603"/>
    <cellStyle name="SAPBEXheaderText 5 5" xfId="3134"/>
    <cellStyle name="SAPBEXheaderText 5 6" xfId="3686"/>
    <cellStyle name="SAPBEXheaderText 6" xfId="656"/>
    <cellStyle name="SAPBEXheaderText 6 2" xfId="1391"/>
    <cellStyle name="SAPBEXheaderText 6 3" xfId="2726"/>
    <cellStyle name="SAPBEXheaderText 6 4" xfId="3257"/>
    <cellStyle name="SAPBEXheaderText 6 5" xfId="3809"/>
    <cellStyle name="SAPBEXheaderText 7" xfId="643"/>
    <cellStyle name="SAPBEXheaderText 7 2" xfId="1378"/>
    <cellStyle name="SAPBEXheaderText 8" xfId="841"/>
    <cellStyle name="SAPBEXheaderText 8 2" xfId="1574"/>
    <cellStyle name="SAPBEXheaderText 9" xfId="992"/>
    <cellStyle name="SAPBEXheaderText 9 2" xfId="1725"/>
    <cellStyle name="SAPBEXHLevel0" xfId="382"/>
    <cellStyle name="SAPBEXHLevel0 10" xfId="1025"/>
    <cellStyle name="SAPBEXHLevel0 10 2" xfId="1758"/>
    <cellStyle name="SAPBEXHLevel0 11" xfId="1056"/>
    <cellStyle name="SAPBEXHLevel0 11 2" xfId="1789"/>
    <cellStyle name="SAPBEXHLevel0 12" xfId="1907"/>
    <cellStyle name="SAPBEXHLevel0 13" xfId="2846"/>
    <cellStyle name="SAPBEXHLevel0 14" xfId="3398"/>
    <cellStyle name="SAPBEXHLevel0 2" xfId="383"/>
    <cellStyle name="SAPBEXHLevel0 2 10" xfId="984"/>
    <cellStyle name="SAPBEXHLevel0 2 10 2" xfId="1717"/>
    <cellStyle name="SAPBEXHLevel0 2 11" xfId="2139"/>
    <cellStyle name="SAPBEXHLevel0 2 12" xfId="2847"/>
    <cellStyle name="SAPBEXHLevel0 2 13" xfId="3399"/>
    <cellStyle name="SAPBEXHLevel0 2 2" xfId="518"/>
    <cellStyle name="SAPBEXHLevel0 2 2 2" xfId="1253"/>
    <cellStyle name="SAPBEXHLevel0 2 2 2 2" xfId="2087"/>
    <cellStyle name="SAPBEXHLevel0 2 2 2 3" xfId="2495"/>
    <cellStyle name="SAPBEXHLevel0 2 2 2 4" xfId="3026"/>
    <cellStyle name="SAPBEXHLevel0 2 2 2 5" xfId="3578"/>
    <cellStyle name="SAPBEXHLevel0 2 2 3" xfId="1823"/>
    <cellStyle name="SAPBEXHLevel0 2 2 3 2" xfId="2235"/>
    <cellStyle name="SAPBEXHLevel0 2 2 3 3" xfId="2644"/>
    <cellStyle name="SAPBEXHLevel0 2 2 3 4" xfId="3175"/>
    <cellStyle name="SAPBEXHLevel0 2 2 3 5" xfId="3727"/>
    <cellStyle name="SAPBEXHLevel0 2 2 4" xfId="2362"/>
    <cellStyle name="SAPBEXHLevel0 2 2 4 2" xfId="2798"/>
    <cellStyle name="SAPBEXHLevel0 2 2 4 3" xfId="3329"/>
    <cellStyle name="SAPBEXHLevel0 2 2 4 4" xfId="3881"/>
    <cellStyle name="SAPBEXHLevel0 2 2 5" xfId="1979"/>
    <cellStyle name="SAPBEXHLevel0 2 2 6" xfId="2321"/>
    <cellStyle name="SAPBEXHLevel0 2 2 7" xfId="2916"/>
    <cellStyle name="SAPBEXHLevel0 2 2 8" xfId="3468"/>
    <cellStyle name="SAPBEXHLevel0 2 3" xfId="681"/>
    <cellStyle name="SAPBEXHLevel0 2 3 2" xfId="1415"/>
    <cellStyle name="SAPBEXHLevel0 2 3 3" xfId="2123"/>
    <cellStyle name="SAPBEXHLevel0 2 3 4" xfId="2531"/>
    <cellStyle name="SAPBEXHLevel0 2 3 5" xfId="3062"/>
    <cellStyle name="SAPBEXHLevel0 2 3 6" xfId="3614"/>
    <cellStyle name="SAPBEXHLevel0 2 4" xfId="626"/>
    <cellStyle name="SAPBEXHLevel0 2 4 2" xfId="1361"/>
    <cellStyle name="SAPBEXHLevel0 2 4 3" xfId="2190"/>
    <cellStyle name="SAPBEXHLevel0 2 4 4" xfId="2598"/>
    <cellStyle name="SAPBEXHLevel0 2 4 5" xfId="3129"/>
    <cellStyle name="SAPBEXHLevel0 2 4 6" xfId="3681"/>
    <cellStyle name="SAPBEXHLevel0 2 5" xfId="689"/>
    <cellStyle name="SAPBEXHLevel0 2 5 2" xfId="1423"/>
    <cellStyle name="SAPBEXHLevel0 2 5 3" xfId="2729"/>
    <cellStyle name="SAPBEXHLevel0 2 5 4" xfId="3260"/>
    <cellStyle name="SAPBEXHLevel0 2 5 5" xfId="3812"/>
    <cellStyle name="SAPBEXHLevel0 2 6" xfId="628"/>
    <cellStyle name="SAPBEXHLevel0 2 6 2" xfId="1363"/>
    <cellStyle name="SAPBEXHLevel0 2 7" xfId="783"/>
    <cellStyle name="SAPBEXHLevel0 2 7 2" xfId="1517"/>
    <cellStyle name="SAPBEXHLevel0 2 8" xfId="1002"/>
    <cellStyle name="SAPBEXHLevel0 2 8 2" xfId="1735"/>
    <cellStyle name="SAPBEXHLevel0 2 9" xfId="987"/>
    <cellStyle name="SAPBEXHLevel0 2 9 2" xfId="1720"/>
    <cellStyle name="SAPBEXHLevel0 3" xfId="517"/>
    <cellStyle name="SAPBEXHLevel0 3 2" xfId="1252"/>
    <cellStyle name="SAPBEXHLevel0 3 2 2" xfId="2031"/>
    <cellStyle name="SAPBEXHLevel0 3 2 3" xfId="2439"/>
    <cellStyle name="SAPBEXHLevel0 3 2 4" xfId="2970"/>
    <cellStyle name="SAPBEXHLevel0 3 2 5" xfId="3522"/>
    <cellStyle name="SAPBEXHLevel0 3 3" xfId="1822"/>
    <cellStyle name="SAPBEXHLevel0 3 3 2" xfId="2288"/>
    <cellStyle name="SAPBEXHLevel0 3 3 3" xfId="2698"/>
    <cellStyle name="SAPBEXHLevel0 3 3 4" xfId="3229"/>
    <cellStyle name="SAPBEXHLevel0 3 3 5" xfId="3781"/>
    <cellStyle name="SAPBEXHLevel0 3 4" xfId="2361"/>
    <cellStyle name="SAPBEXHLevel0 3 4 2" xfId="2797"/>
    <cellStyle name="SAPBEXHLevel0 3 4 3" xfId="3328"/>
    <cellStyle name="SAPBEXHLevel0 3 4 4" xfId="3880"/>
    <cellStyle name="SAPBEXHLevel0 3 5" xfId="1978"/>
    <cellStyle name="SAPBEXHLevel0 3 6" xfId="1940"/>
    <cellStyle name="SAPBEXHLevel0 3 7" xfId="2915"/>
    <cellStyle name="SAPBEXHLevel0 3 8" xfId="3467"/>
    <cellStyle name="SAPBEXHLevel0 4" xfId="441"/>
    <cellStyle name="SAPBEXHLevel0 4 2" xfId="1184"/>
    <cellStyle name="SAPBEXHLevel0 4 3" xfId="2124"/>
    <cellStyle name="SAPBEXHLevel0 4 4" xfId="2532"/>
    <cellStyle name="SAPBEXHLevel0 4 5" xfId="3063"/>
    <cellStyle name="SAPBEXHLevel0 4 6" xfId="3615"/>
    <cellStyle name="SAPBEXHLevel0 5" xfId="729"/>
    <cellStyle name="SAPBEXHLevel0 5 2" xfId="1463"/>
    <cellStyle name="SAPBEXHLevel0 5 3" xfId="2180"/>
    <cellStyle name="SAPBEXHLevel0 5 4" xfId="2588"/>
    <cellStyle name="SAPBEXHLevel0 5 5" xfId="3119"/>
    <cellStyle name="SAPBEXHLevel0 5 6" xfId="3671"/>
    <cellStyle name="SAPBEXHLevel0 6" xfId="805"/>
    <cellStyle name="SAPBEXHLevel0 6 2" xfId="1539"/>
    <cellStyle name="SAPBEXHLevel0 6 3" xfId="2728"/>
    <cellStyle name="SAPBEXHLevel0 6 4" xfId="3259"/>
    <cellStyle name="SAPBEXHLevel0 6 5" xfId="3811"/>
    <cellStyle name="SAPBEXHLevel0 7" xfId="737"/>
    <cellStyle name="SAPBEXHLevel0 7 2" xfId="1471"/>
    <cellStyle name="SAPBEXHLevel0 8" xfId="781"/>
    <cellStyle name="SAPBEXHLevel0 8 2" xfId="1515"/>
    <cellStyle name="SAPBEXHLevel0 9" xfId="975"/>
    <cellStyle name="SAPBEXHLevel0 9 2" xfId="1708"/>
    <cellStyle name="SAPBEXHLevel0X" xfId="384"/>
    <cellStyle name="SAPBEXHLevel0X 10" xfId="964"/>
    <cellStyle name="SAPBEXHLevel0X 10 2" xfId="1697"/>
    <cellStyle name="SAPBEXHLevel0X 11" xfId="1010"/>
    <cellStyle name="SAPBEXHLevel0X 11 2" xfId="1743"/>
    <cellStyle name="SAPBEXHLevel0X 12" xfId="1908"/>
    <cellStyle name="SAPBEXHLevel0X 13" xfId="2848"/>
    <cellStyle name="SAPBEXHLevel0X 14" xfId="3400"/>
    <cellStyle name="SAPBEXHLevel0X 2" xfId="385"/>
    <cellStyle name="SAPBEXHLevel0X 2 10" xfId="988"/>
    <cellStyle name="SAPBEXHLevel0X 2 10 2" xfId="1721"/>
    <cellStyle name="SAPBEXHLevel0X 2 11" xfId="2210"/>
    <cellStyle name="SAPBEXHLevel0X 2 12" xfId="2849"/>
    <cellStyle name="SAPBEXHLevel0X 2 13" xfId="3401"/>
    <cellStyle name="SAPBEXHLevel0X 2 2" xfId="520"/>
    <cellStyle name="SAPBEXHLevel0X 2 2 2" xfId="1255"/>
    <cellStyle name="SAPBEXHLevel0X 2 2 2 2" xfId="2028"/>
    <cellStyle name="SAPBEXHLevel0X 2 2 2 3" xfId="2436"/>
    <cellStyle name="SAPBEXHLevel0X 2 2 2 4" xfId="2967"/>
    <cellStyle name="SAPBEXHLevel0X 2 2 2 5" xfId="3519"/>
    <cellStyle name="SAPBEXHLevel0X 2 2 3" xfId="1825"/>
    <cellStyle name="SAPBEXHLevel0X 2 2 3 2" xfId="2291"/>
    <cellStyle name="SAPBEXHLevel0X 2 2 3 3" xfId="2701"/>
    <cellStyle name="SAPBEXHLevel0X 2 2 3 4" xfId="3232"/>
    <cellStyle name="SAPBEXHLevel0X 2 2 3 5" xfId="3784"/>
    <cellStyle name="SAPBEXHLevel0X 2 2 4" xfId="2364"/>
    <cellStyle name="SAPBEXHLevel0X 2 2 4 2" xfId="2800"/>
    <cellStyle name="SAPBEXHLevel0X 2 2 4 3" xfId="3331"/>
    <cellStyle name="SAPBEXHLevel0X 2 2 4 4" xfId="3883"/>
    <cellStyle name="SAPBEXHLevel0X 2 2 5" xfId="1981"/>
    <cellStyle name="SAPBEXHLevel0X 2 2 6" xfId="1941"/>
    <cellStyle name="SAPBEXHLevel0X 2 2 7" xfId="2918"/>
    <cellStyle name="SAPBEXHLevel0X 2 2 8" xfId="3470"/>
    <cellStyle name="SAPBEXHLevel0X 2 3" xfId="440"/>
    <cellStyle name="SAPBEXHLevel0X 2 3 2" xfId="1183"/>
    <cellStyle name="SAPBEXHLevel0X 2 3 3" xfId="2060"/>
    <cellStyle name="SAPBEXHLevel0X 2 3 4" xfId="2468"/>
    <cellStyle name="SAPBEXHLevel0X 2 3 5" xfId="2999"/>
    <cellStyle name="SAPBEXHLevel0X 2 3 6" xfId="3551"/>
    <cellStyle name="SAPBEXHLevel0X 2 4" xfId="593"/>
    <cellStyle name="SAPBEXHLevel0X 2 4 2" xfId="1328"/>
    <cellStyle name="SAPBEXHLevel0X 2 4 3" xfId="2260"/>
    <cellStyle name="SAPBEXHLevel0X 2 4 4" xfId="2669"/>
    <cellStyle name="SAPBEXHLevel0X 2 4 5" xfId="3200"/>
    <cellStyle name="SAPBEXHLevel0X 2 4 6" xfId="3752"/>
    <cellStyle name="SAPBEXHLevel0X 2 5" xfId="669"/>
    <cellStyle name="SAPBEXHLevel0X 2 5 2" xfId="1404"/>
    <cellStyle name="SAPBEXHLevel0X 2 5 3" xfId="2731"/>
    <cellStyle name="SAPBEXHLevel0X 2 5 4" xfId="3262"/>
    <cellStyle name="SAPBEXHLevel0X 2 5 5" xfId="3814"/>
    <cellStyle name="SAPBEXHLevel0X 2 6" xfId="751"/>
    <cellStyle name="SAPBEXHLevel0X 2 6 2" xfId="1485"/>
    <cellStyle name="SAPBEXHLevel0X 2 7" xfId="803"/>
    <cellStyle name="SAPBEXHLevel0X 2 7 2" xfId="1537"/>
    <cellStyle name="SAPBEXHLevel0X 2 8" xfId="901"/>
    <cellStyle name="SAPBEXHLevel0X 2 8 2" xfId="1634"/>
    <cellStyle name="SAPBEXHLevel0X 2 9" xfId="941"/>
    <cellStyle name="SAPBEXHLevel0X 2 9 2" xfId="1674"/>
    <cellStyle name="SAPBEXHLevel0X 3" xfId="519"/>
    <cellStyle name="SAPBEXHLevel0X 3 2" xfId="1254"/>
    <cellStyle name="SAPBEXHLevel0X 3 2 2" xfId="2086"/>
    <cellStyle name="SAPBEXHLevel0X 3 2 3" xfId="2494"/>
    <cellStyle name="SAPBEXHLevel0X 3 2 4" xfId="3025"/>
    <cellStyle name="SAPBEXHLevel0X 3 2 5" xfId="3577"/>
    <cellStyle name="SAPBEXHLevel0X 3 3" xfId="1824"/>
    <cellStyle name="SAPBEXHLevel0X 3 3 2" xfId="2236"/>
    <cellStyle name="SAPBEXHLevel0X 3 3 3" xfId="2645"/>
    <cellStyle name="SAPBEXHLevel0X 3 3 4" xfId="3176"/>
    <cellStyle name="SAPBEXHLevel0X 3 3 5" xfId="3728"/>
    <cellStyle name="SAPBEXHLevel0X 3 4" xfId="2363"/>
    <cellStyle name="SAPBEXHLevel0X 3 4 2" xfId="2799"/>
    <cellStyle name="SAPBEXHLevel0X 3 4 3" xfId="3330"/>
    <cellStyle name="SAPBEXHLevel0X 3 4 4" xfId="3882"/>
    <cellStyle name="SAPBEXHLevel0X 3 5" xfId="1980"/>
    <cellStyle name="SAPBEXHLevel0X 3 6" xfId="2320"/>
    <cellStyle name="SAPBEXHLevel0X 3 7" xfId="2917"/>
    <cellStyle name="SAPBEXHLevel0X 3 8" xfId="3469"/>
    <cellStyle name="SAPBEXHLevel0X 4" xfId="638"/>
    <cellStyle name="SAPBEXHLevel0X 4 2" xfId="1373"/>
    <cellStyle name="SAPBEXHLevel0X 4 3" xfId="2122"/>
    <cellStyle name="SAPBEXHLevel0X 4 4" xfId="2530"/>
    <cellStyle name="SAPBEXHLevel0X 4 5" xfId="3061"/>
    <cellStyle name="SAPBEXHLevel0X 4 6" xfId="3613"/>
    <cellStyle name="SAPBEXHLevel0X 5" xfId="702"/>
    <cellStyle name="SAPBEXHLevel0X 5 2" xfId="1436"/>
    <cellStyle name="SAPBEXHLevel0X 5 3" xfId="2204"/>
    <cellStyle name="SAPBEXHLevel0X 5 4" xfId="2613"/>
    <cellStyle name="SAPBEXHLevel0X 5 5" xfId="3144"/>
    <cellStyle name="SAPBEXHLevel0X 5 6" xfId="3696"/>
    <cellStyle name="SAPBEXHLevel0X 6" xfId="574"/>
    <cellStyle name="SAPBEXHLevel0X 6 2" xfId="1309"/>
    <cellStyle name="SAPBEXHLevel0X 6 3" xfId="2730"/>
    <cellStyle name="SAPBEXHLevel0X 6 4" xfId="3261"/>
    <cellStyle name="SAPBEXHLevel0X 6 5" xfId="3813"/>
    <cellStyle name="SAPBEXHLevel0X 7" xfId="806"/>
    <cellStyle name="SAPBEXHLevel0X 7 2" xfId="1540"/>
    <cellStyle name="SAPBEXHLevel0X 8" xfId="845"/>
    <cellStyle name="SAPBEXHLevel0X 8 2" xfId="1578"/>
    <cellStyle name="SAPBEXHLevel0X 9" xfId="970"/>
    <cellStyle name="SAPBEXHLevel0X 9 2" xfId="1703"/>
    <cellStyle name="SAPBEXHLevel1" xfId="386"/>
    <cellStyle name="SAPBEXHLevel1 10" xfId="832"/>
    <cellStyle name="SAPBEXHLevel1 10 2" xfId="1565"/>
    <cellStyle name="SAPBEXHLevel1 11" xfId="982"/>
    <cellStyle name="SAPBEXHLevel1 11 2" xfId="1715"/>
    <cellStyle name="SAPBEXHLevel1 12" xfId="1909"/>
    <cellStyle name="SAPBEXHLevel1 13" xfId="2850"/>
    <cellStyle name="SAPBEXHLevel1 14" xfId="3402"/>
    <cellStyle name="SAPBEXHLevel1 2" xfId="387"/>
    <cellStyle name="SAPBEXHLevel1 2 10" xfId="978"/>
    <cellStyle name="SAPBEXHLevel1 2 10 2" xfId="1711"/>
    <cellStyle name="SAPBEXHLevel1 2 11" xfId="1910"/>
    <cellStyle name="SAPBEXHLevel1 2 12" xfId="2851"/>
    <cellStyle name="SAPBEXHLevel1 2 13" xfId="3403"/>
    <cellStyle name="SAPBEXHLevel1 2 2" xfId="522"/>
    <cellStyle name="SAPBEXHLevel1 2 2 2" xfId="1257"/>
    <cellStyle name="SAPBEXHLevel1 2 2 2 2" xfId="2085"/>
    <cellStyle name="SAPBEXHLevel1 2 2 2 3" xfId="2493"/>
    <cellStyle name="SAPBEXHLevel1 2 2 2 4" xfId="3024"/>
    <cellStyle name="SAPBEXHLevel1 2 2 2 5" xfId="3576"/>
    <cellStyle name="SAPBEXHLevel1 2 2 3" xfId="1827"/>
    <cellStyle name="SAPBEXHLevel1 2 2 3 2" xfId="2237"/>
    <cellStyle name="SAPBEXHLevel1 2 2 3 3" xfId="2646"/>
    <cellStyle name="SAPBEXHLevel1 2 2 3 4" xfId="3177"/>
    <cellStyle name="SAPBEXHLevel1 2 2 3 5" xfId="3729"/>
    <cellStyle name="SAPBEXHLevel1 2 2 4" xfId="2366"/>
    <cellStyle name="SAPBEXHLevel1 2 2 4 2" xfId="2802"/>
    <cellStyle name="SAPBEXHLevel1 2 2 4 3" xfId="3333"/>
    <cellStyle name="SAPBEXHLevel1 2 2 4 4" xfId="3885"/>
    <cellStyle name="SAPBEXHLevel1 2 2 5" xfId="1983"/>
    <cellStyle name="SAPBEXHLevel1 2 2 6" xfId="2323"/>
    <cellStyle name="SAPBEXHLevel1 2 2 7" xfId="2920"/>
    <cellStyle name="SAPBEXHLevel1 2 2 8" xfId="3472"/>
    <cellStyle name="SAPBEXHLevel1 2 3" xfId="439"/>
    <cellStyle name="SAPBEXHLevel1 2 3 2" xfId="1182"/>
    <cellStyle name="SAPBEXHLevel1 2 3 3" xfId="2121"/>
    <cellStyle name="SAPBEXHLevel1 2 3 4" xfId="2529"/>
    <cellStyle name="SAPBEXHLevel1 2 3 5" xfId="3060"/>
    <cellStyle name="SAPBEXHLevel1 2 3 6" xfId="3612"/>
    <cellStyle name="SAPBEXHLevel1 2 4" xfId="747"/>
    <cellStyle name="SAPBEXHLevel1 2 4 2" xfId="1481"/>
    <cellStyle name="SAPBEXHLevel1 2 4 3" xfId="2187"/>
    <cellStyle name="SAPBEXHLevel1 2 4 4" xfId="2595"/>
    <cellStyle name="SAPBEXHLevel1 2 4 5" xfId="3126"/>
    <cellStyle name="SAPBEXHLevel1 2 4 6" xfId="3678"/>
    <cellStyle name="SAPBEXHLevel1 2 5" xfId="798"/>
    <cellStyle name="SAPBEXHLevel1 2 5 2" xfId="1532"/>
    <cellStyle name="SAPBEXHLevel1 2 5 3" xfId="2733"/>
    <cellStyle name="SAPBEXHLevel1 2 5 4" xfId="3264"/>
    <cellStyle name="SAPBEXHLevel1 2 5 5" xfId="3816"/>
    <cellStyle name="SAPBEXHLevel1 2 6" xfId="809"/>
    <cellStyle name="SAPBEXHLevel1 2 6 2" xfId="1543"/>
    <cellStyle name="SAPBEXHLevel1 2 7" xfId="853"/>
    <cellStyle name="SAPBEXHLevel1 2 7 2" xfId="1586"/>
    <cellStyle name="SAPBEXHLevel1 2 8" xfId="903"/>
    <cellStyle name="SAPBEXHLevel1 2 8 2" xfId="1636"/>
    <cellStyle name="SAPBEXHLevel1 2 9" xfId="838"/>
    <cellStyle name="SAPBEXHLevel1 2 9 2" xfId="1571"/>
    <cellStyle name="SAPBEXHLevel1 3" xfId="521"/>
    <cellStyle name="SAPBEXHLevel1 3 2" xfId="1256"/>
    <cellStyle name="SAPBEXHLevel1 3 2 2" xfId="2029"/>
    <cellStyle name="SAPBEXHLevel1 3 2 3" xfId="2437"/>
    <cellStyle name="SAPBEXHLevel1 3 2 4" xfId="2968"/>
    <cellStyle name="SAPBEXHLevel1 3 2 5" xfId="3520"/>
    <cellStyle name="SAPBEXHLevel1 3 3" xfId="1826"/>
    <cellStyle name="SAPBEXHLevel1 3 3 2" xfId="2290"/>
    <cellStyle name="SAPBEXHLevel1 3 3 3" xfId="2700"/>
    <cellStyle name="SAPBEXHLevel1 3 3 4" xfId="3231"/>
    <cellStyle name="SAPBEXHLevel1 3 3 5" xfId="3783"/>
    <cellStyle name="SAPBEXHLevel1 3 4" xfId="2365"/>
    <cellStyle name="SAPBEXHLevel1 3 4 2" xfId="2801"/>
    <cellStyle name="SAPBEXHLevel1 3 4 3" xfId="3332"/>
    <cellStyle name="SAPBEXHLevel1 3 4 4" xfId="3884"/>
    <cellStyle name="SAPBEXHLevel1 3 5" xfId="1982"/>
    <cellStyle name="SAPBEXHLevel1 3 6" xfId="1942"/>
    <cellStyle name="SAPBEXHLevel1 3 7" xfId="2919"/>
    <cellStyle name="SAPBEXHLevel1 3 8" xfId="3471"/>
    <cellStyle name="SAPBEXHLevel1 4" xfId="674"/>
    <cellStyle name="SAPBEXHLevel1 4 2" xfId="1408"/>
    <cellStyle name="SAPBEXHLevel1 4 3" xfId="2061"/>
    <cellStyle name="SAPBEXHLevel1 4 4" xfId="2469"/>
    <cellStyle name="SAPBEXHLevel1 4 5" xfId="3000"/>
    <cellStyle name="SAPBEXHLevel1 4 6" xfId="3552"/>
    <cellStyle name="SAPBEXHLevel1 5" xfId="748"/>
    <cellStyle name="SAPBEXHLevel1 5 2" xfId="1482"/>
    <cellStyle name="SAPBEXHLevel1 5 3" xfId="2259"/>
    <cellStyle name="SAPBEXHLevel1 5 4" xfId="2668"/>
    <cellStyle name="SAPBEXHLevel1 5 5" xfId="3199"/>
    <cellStyle name="SAPBEXHLevel1 5 6" xfId="3751"/>
    <cellStyle name="SAPBEXHLevel1 6" xfId="567"/>
    <cellStyle name="SAPBEXHLevel1 6 2" xfId="1302"/>
    <cellStyle name="SAPBEXHLevel1 6 3" xfId="2732"/>
    <cellStyle name="SAPBEXHLevel1 6 4" xfId="3263"/>
    <cellStyle name="SAPBEXHLevel1 6 5" xfId="3815"/>
    <cellStyle name="SAPBEXHLevel1 7" xfId="822"/>
    <cellStyle name="SAPBEXHLevel1 7 2" xfId="1556"/>
    <cellStyle name="SAPBEXHLevel1 8" xfId="646"/>
    <cellStyle name="SAPBEXHLevel1 8 2" xfId="1381"/>
    <cellStyle name="SAPBEXHLevel1 9" xfId="902"/>
    <cellStyle name="SAPBEXHLevel1 9 2" xfId="1635"/>
    <cellStyle name="SAPBEXHLevel1X" xfId="388"/>
    <cellStyle name="SAPBEXHLevel1X 10" xfId="647"/>
    <cellStyle name="SAPBEXHLevel1X 10 2" xfId="1382"/>
    <cellStyle name="SAPBEXHLevel1X 11" xfId="990"/>
    <cellStyle name="SAPBEXHLevel1X 11 2" xfId="1723"/>
    <cellStyle name="SAPBEXHLevel1X 12" xfId="1911"/>
    <cellStyle name="SAPBEXHLevel1X 13" xfId="2852"/>
    <cellStyle name="SAPBEXHLevel1X 14" xfId="3404"/>
    <cellStyle name="SAPBEXHLevel1X 2" xfId="389"/>
    <cellStyle name="SAPBEXHLevel1X 2 10" xfId="973"/>
    <cellStyle name="SAPBEXHLevel1X 2 10 2" xfId="1706"/>
    <cellStyle name="SAPBEXHLevel1X 2 11" xfId="2146"/>
    <cellStyle name="SAPBEXHLevel1X 2 12" xfId="2853"/>
    <cellStyle name="SAPBEXHLevel1X 2 13" xfId="3405"/>
    <cellStyle name="SAPBEXHLevel1X 2 2" xfId="524"/>
    <cellStyle name="SAPBEXHLevel1X 2 2 2" xfId="1259"/>
    <cellStyle name="SAPBEXHLevel1X 2 2 2 2" xfId="2026"/>
    <cellStyle name="SAPBEXHLevel1X 2 2 2 3" xfId="2434"/>
    <cellStyle name="SAPBEXHLevel1X 2 2 2 4" xfId="2965"/>
    <cellStyle name="SAPBEXHLevel1X 2 2 2 5" xfId="3517"/>
    <cellStyle name="SAPBEXHLevel1X 2 2 3" xfId="1829"/>
    <cellStyle name="SAPBEXHLevel1X 2 2 3 2" xfId="2293"/>
    <cellStyle name="SAPBEXHLevel1X 2 2 3 3" xfId="2703"/>
    <cellStyle name="SAPBEXHLevel1X 2 2 3 4" xfId="3234"/>
    <cellStyle name="SAPBEXHLevel1X 2 2 3 5" xfId="3786"/>
    <cellStyle name="SAPBEXHLevel1X 2 2 4" xfId="2368"/>
    <cellStyle name="SAPBEXHLevel1X 2 2 4 2" xfId="2804"/>
    <cellStyle name="SAPBEXHLevel1X 2 2 4 3" xfId="3335"/>
    <cellStyle name="SAPBEXHLevel1X 2 2 4 4" xfId="3887"/>
    <cellStyle name="SAPBEXHLevel1X 2 2 5" xfId="1985"/>
    <cellStyle name="SAPBEXHLevel1X 2 2 6" xfId="1943"/>
    <cellStyle name="SAPBEXHLevel1X 2 2 7" xfId="2922"/>
    <cellStyle name="SAPBEXHLevel1X 2 2 8" xfId="3474"/>
    <cellStyle name="SAPBEXHLevel1X 2 3" xfId="437"/>
    <cellStyle name="SAPBEXHLevel1X 2 3 2" xfId="1180"/>
    <cellStyle name="SAPBEXHLevel1X 2 3 3" xfId="2120"/>
    <cellStyle name="SAPBEXHLevel1X 2 3 4" xfId="2528"/>
    <cellStyle name="SAPBEXHLevel1X 2 3 5" xfId="3059"/>
    <cellStyle name="SAPBEXHLevel1X 2 3 6" xfId="3611"/>
    <cellStyle name="SAPBEXHLevel1X 2 4" xfId="595"/>
    <cellStyle name="SAPBEXHLevel1X 2 4 2" xfId="1330"/>
    <cellStyle name="SAPBEXHLevel1X 2 4 3" xfId="2196"/>
    <cellStyle name="SAPBEXHLevel1X 2 4 4" xfId="2605"/>
    <cellStyle name="SAPBEXHLevel1X 2 4 5" xfId="3136"/>
    <cellStyle name="SAPBEXHLevel1X 2 4 6" xfId="3688"/>
    <cellStyle name="SAPBEXHLevel1X 2 5" xfId="658"/>
    <cellStyle name="SAPBEXHLevel1X 2 5 2" xfId="1393"/>
    <cellStyle name="SAPBEXHLevel1X 2 5 3" xfId="2735"/>
    <cellStyle name="SAPBEXHLevel1X 2 5 4" xfId="3266"/>
    <cellStyle name="SAPBEXHLevel1X 2 5 5" xfId="3818"/>
    <cellStyle name="SAPBEXHLevel1X 2 6" xfId="773"/>
    <cellStyle name="SAPBEXHLevel1X 2 6 2" xfId="1507"/>
    <cellStyle name="SAPBEXHLevel1X 2 7" xfId="769"/>
    <cellStyle name="SAPBEXHLevel1X 2 7 2" xfId="1503"/>
    <cellStyle name="SAPBEXHLevel1X 2 8" xfId="905"/>
    <cellStyle name="SAPBEXHLevel1X 2 8 2" xfId="1638"/>
    <cellStyle name="SAPBEXHLevel1X 2 9" xfId="1030"/>
    <cellStyle name="SAPBEXHLevel1X 2 9 2" xfId="1763"/>
    <cellStyle name="SAPBEXHLevel1X 3" xfId="523"/>
    <cellStyle name="SAPBEXHLevel1X 3 2" xfId="1258"/>
    <cellStyle name="SAPBEXHLevel1X 3 2 2" xfId="2084"/>
    <cellStyle name="SAPBEXHLevel1X 3 2 3" xfId="2492"/>
    <cellStyle name="SAPBEXHLevel1X 3 2 4" xfId="3023"/>
    <cellStyle name="SAPBEXHLevel1X 3 2 5" xfId="3575"/>
    <cellStyle name="SAPBEXHLevel1X 3 3" xfId="1828"/>
    <cellStyle name="SAPBEXHLevel1X 3 3 2" xfId="2238"/>
    <cellStyle name="SAPBEXHLevel1X 3 3 3" xfId="2647"/>
    <cellStyle name="SAPBEXHLevel1X 3 3 4" xfId="3178"/>
    <cellStyle name="SAPBEXHLevel1X 3 3 5" xfId="3730"/>
    <cellStyle name="SAPBEXHLevel1X 3 4" xfId="2367"/>
    <cellStyle name="SAPBEXHLevel1X 3 4 2" xfId="2803"/>
    <cellStyle name="SAPBEXHLevel1X 3 4 3" xfId="3334"/>
    <cellStyle name="SAPBEXHLevel1X 3 4 4" xfId="3886"/>
    <cellStyle name="SAPBEXHLevel1X 3 5" xfId="1984"/>
    <cellStyle name="SAPBEXHLevel1X 3 6" xfId="2322"/>
    <cellStyle name="SAPBEXHLevel1X 3 7" xfId="2921"/>
    <cellStyle name="SAPBEXHLevel1X 3 8" xfId="3473"/>
    <cellStyle name="SAPBEXHLevel1X 4" xfId="438"/>
    <cellStyle name="SAPBEXHLevel1X 4 2" xfId="1181"/>
    <cellStyle name="SAPBEXHLevel1X 4 3" xfId="2059"/>
    <cellStyle name="SAPBEXHLevel1X 4 4" xfId="2467"/>
    <cellStyle name="SAPBEXHLevel1X 4 5" xfId="2998"/>
    <cellStyle name="SAPBEXHLevel1X 4 6" xfId="3550"/>
    <cellStyle name="SAPBEXHLevel1X 5" xfId="594"/>
    <cellStyle name="SAPBEXHLevel1X 5 2" xfId="1329"/>
    <cellStyle name="SAPBEXHLevel1X 5 3" xfId="2261"/>
    <cellStyle name="SAPBEXHLevel1X 5 4" xfId="2670"/>
    <cellStyle name="SAPBEXHLevel1X 5 5" xfId="3201"/>
    <cellStyle name="SAPBEXHLevel1X 5 6" xfId="3753"/>
    <cellStyle name="SAPBEXHLevel1X 6" xfId="797"/>
    <cellStyle name="SAPBEXHLevel1X 6 2" xfId="1531"/>
    <cellStyle name="SAPBEXHLevel1X 6 3" xfId="2734"/>
    <cellStyle name="SAPBEXHLevel1X 6 4" xfId="3265"/>
    <cellStyle name="SAPBEXHLevel1X 6 5" xfId="3817"/>
    <cellStyle name="SAPBEXHLevel1X 7" xfId="761"/>
    <cellStyle name="SAPBEXHLevel1X 7 2" xfId="1495"/>
    <cellStyle name="SAPBEXHLevel1X 8" xfId="784"/>
    <cellStyle name="SAPBEXHLevel1X 8 2" xfId="1518"/>
    <cellStyle name="SAPBEXHLevel1X 9" xfId="904"/>
    <cellStyle name="SAPBEXHLevel1X 9 2" xfId="1637"/>
    <cellStyle name="SAPBEXHLevel2" xfId="390"/>
    <cellStyle name="SAPBEXHLevel2 10" xfId="1029"/>
    <cellStyle name="SAPBEXHLevel2 10 2" xfId="1762"/>
    <cellStyle name="SAPBEXHLevel2 11" xfId="1050"/>
    <cellStyle name="SAPBEXHLevel2 11 2" xfId="1783"/>
    <cellStyle name="SAPBEXHLevel2 12" xfId="2145"/>
    <cellStyle name="SAPBEXHLevel2 13" xfId="2854"/>
    <cellStyle name="SAPBEXHLevel2 14" xfId="3406"/>
    <cellStyle name="SAPBEXHLevel2 2" xfId="391"/>
    <cellStyle name="SAPBEXHLevel2 2 10" xfId="1052"/>
    <cellStyle name="SAPBEXHLevel2 2 10 2" xfId="1785"/>
    <cellStyle name="SAPBEXHLevel2 2 11" xfId="1912"/>
    <cellStyle name="SAPBEXHLevel2 2 12" xfId="2855"/>
    <cellStyle name="SAPBEXHLevel2 2 13" xfId="3407"/>
    <cellStyle name="SAPBEXHLevel2 2 2" xfId="526"/>
    <cellStyle name="SAPBEXHLevel2 2 2 2" xfId="1261"/>
    <cellStyle name="SAPBEXHLevel2 2 2 2 2" xfId="2083"/>
    <cellStyle name="SAPBEXHLevel2 2 2 2 3" xfId="2491"/>
    <cellStyle name="SAPBEXHLevel2 2 2 2 4" xfId="3022"/>
    <cellStyle name="SAPBEXHLevel2 2 2 2 5" xfId="3574"/>
    <cellStyle name="SAPBEXHLevel2 2 2 3" xfId="1831"/>
    <cellStyle name="SAPBEXHLevel2 2 2 3 2" xfId="2239"/>
    <cellStyle name="SAPBEXHLevel2 2 2 3 3" xfId="2648"/>
    <cellStyle name="SAPBEXHLevel2 2 2 3 4" xfId="3179"/>
    <cellStyle name="SAPBEXHLevel2 2 2 3 5" xfId="3731"/>
    <cellStyle name="SAPBEXHLevel2 2 2 4" xfId="2370"/>
    <cellStyle name="SAPBEXHLevel2 2 2 4 2" xfId="2806"/>
    <cellStyle name="SAPBEXHLevel2 2 2 4 3" xfId="3337"/>
    <cellStyle name="SAPBEXHLevel2 2 2 4 4" xfId="3889"/>
    <cellStyle name="SAPBEXHLevel2 2 2 5" xfId="1987"/>
    <cellStyle name="SAPBEXHLevel2 2 2 6" xfId="2325"/>
    <cellStyle name="SAPBEXHLevel2 2 2 7" xfId="2924"/>
    <cellStyle name="SAPBEXHLevel2 2 2 8" xfId="3476"/>
    <cellStyle name="SAPBEXHLevel2 2 3" xfId="435"/>
    <cellStyle name="SAPBEXHLevel2 2 3 2" xfId="1178"/>
    <cellStyle name="SAPBEXHLevel2 2 3 3" xfId="2057"/>
    <cellStyle name="SAPBEXHLevel2 2 3 4" xfId="2465"/>
    <cellStyle name="SAPBEXHLevel2 2 3 5" xfId="2996"/>
    <cellStyle name="SAPBEXHLevel2 2 3 6" xfId="3548"/>
    <cellStyle name="SAPBEXHLevel2 2 4" xfId="712"/>
    <cellStyle name="SAPBEXHLevel2 2 4 2" xfId="1446"/>
    <cellStyle name="SAPBEXHLevel2 2 4 3" xfId="2263"/>
    <cellStyle name="SAPBEXHLevel2 2 4 4" xfId="2672"/>
    <cellStyle name="SAPBEXHLevel2 2 4 5" xfId="3203"/>
    <cellStyle name="SAPBEXHLevel2 2 4 6" xfId="3755"/>
    <cellStyle name="SAPBEXHLevel2 2 5" xfId="561"/>
    <cellStyle name="SAPBEXHLevel2 2 5 2" xfId="1296"/>
    <cellStyle name="SAPBEXHLevel2 2 5 3" xfId="2737"/>
    <cellStyle name="SAPBEXHLevel2 2 5 4" xfId="3268"/>
    <cellStyle name="SAPBEXHLevel2 2 5 5" xfId="3820"/>
    <cellStyle name="SAPBEXHLevel2 2 6" xfId="763"/>
    <cellStyle name="SAPBEXHLevel2 2 6 2" xfId="1497"/>
    <cellStyle name="SAPBEXHLevel2 2 7" xfId="780"/>
    <cellStyle name="SAPBEXHLevel2 2 7 2" xfId="1514"/>
    <cellStyle name="SAPBEXHLevel2 2 8" xfId="1000"/>
    <cellStyle name="SAPBEXHLevel2 2 8 2" xfId="1733"/>
    <cellStyle name="SAPBEXHLevel2 2 9" xfId="1018"/>
    <cellStyle name="SAPBEXHLevel2 2 9 2" xfId="1751"/>
    <cellStyle name="SAPBEXHLevel2 3" xfId="525"/>
    <cellStyle name="SAPBEXHLevel2 3 2" xfId="1260"/>
    <cellStyle name="SAPBEXHLevel2 3 2 2" xfId="2027"/>
    <cellStyle name="SAPBEXHLevel2 3 2 3" xfId="2435"/>
    <cellStyle name="SAPBEXHLevel2 3 2 4" xfId="2966"/>
    <cellStyle name="SAPBEXHLevel2 3 2 5" xfId="3518"/>
    <cellStyle name="SAPBEXHLevel2 3 3" xfId="1830"/>
    <cellStyle name="SAPBEXHLevel2 3 3 2" xfId="2292"/>
    <cellStyle name="SAPBEXHLevel2 3 3 3" xfId="2702"/>
    <cellStyle name="SAPBEXHLevel2 3 3 4" xfId="3233"/>
    <cellStyle name="SAPBEXHLevel2 3 3 5" xfId="3785"/>
    <cellStyle name="SAPBEXHLevel2 3 4" xfId="2369"/>
    <cellStyle name="SAPBEXHLevel2 3 4 2" xfId="2805"/>
    <cellStyle name="SAPBEXHLevel2 3 4 3" xfId="3336"/>
    <cellStyle name="SAPBEXHLevel2 3 4 4" xfId="3888"/>
    <cellStyle name="SAPBEXHLevel2 3 5" xfId="1986"/>
    <cellStyle name="SAPBEXHLevel2 3 6" xfId="1944"/>
    <cellStyle name="SAPBEXHLevel2 3 7" xfId="2923"/>
    <cellStyle name="SAPBEXHLevel2 3 8" xfId="3475"/>
    <cellStyle name="SAPBEXHLevel2 4" xfId="436"/>
    <cellStyle name="SAPBEXHLevel2 4 2" xfId="1179"/>
    <cellStyle name="SAPBEXHLevel2 4 3" xfId="2119"/>
    <cellStyle name="SAPBEXHLevel2 4 4" xfId="2527"/>
    <cellStyle name="SAPBEXHLevel2 4 5" xfId="3058"/>
    <cellStyle name="SAPBEXHLevel2 4 6" xfId="3610"/>
    <cellStyle name="SAPBEXHLevel2 5" xfId="738"/>
    <cellStyle name="SAPBEXHLevel2 5 2" xfId="1472"/>
    <cellStyle name="SAPBEXHLevel2 5 3" xfId="2181"/>
    <cellStyle name="SAPBEXHLevel2 5 4" xfId="2589"/>
    <cellStyle name="SAPBEXHLevel2 5 5" xfId="3120"/>
    <cellStyle name="SAPBEXHLevel2 5 6" xfId="3672"/>
    <cellStyle name="SAPBEXHLevel2 6" xfId="815"/>
    <cellStyle name="SAPBEXHLevel2 6 2" xfId="1549"/>
    <cellStyle name="SAPBEXHLevel2 6 3" xfId="2736"/>
    <cellStyle name="SAPBEXHLevel2 6 4" xfId="3267"/>
    <cellStyle name="SAPBEXHLevel2 6 5" xfId="3819"/>
    <cellStyle name="SAPBEXHLevel2 7" xfId="834"/>
    <cellStyle name="SAPBEXHLevel2 7 2" xfId="1567"/>
    <cellStyle name="SAPBEXHLevel2 8" xfId="750"/>
    <cellStyle name="SAPBEXHLevel2 8 2" xfId="1484"/>
    <cellStyle name="SAPBEXHLevel2 9" xfId="906"/>
    <cellStyle name="SAPBEXHLevel2 9 2" xfId="1639"/>
    <cellStyle name="SAPBEXHLevel2X" xfId="392"/>
    <cellStyle name="SAPBEXHLevel2X 10" xfId="977"/>
    <cellStyle name="SAPBEXHLevel2X 10 2" xfId="1710"/>
    <cellStyle name="SAPBEXHLevel2X 11" xfId="1041"/>
    <cellStyle name="SAPBEXHLevel2X 11 2" xfId="1774"/>
    <cellStyle name="SAPBEXHLevel2X 12" xfId="2173"/>
    <cellStyle name="SAPBEXHLevel2X 13" xfId="2856"/>
    <cellStyle name="SAPBEXHLevel2X 14" xfId="3408"/>
    <cellStyle name="SAPBEXHLevel2X 2" xfId="393"/>
    <cellStyle name="SAPBEXHLevel2X 2 10" xfId="1049"/>
    <cellStyle name="SAPBEXHLevel2X 2 10 2" xfId="1782"/>
    <cellStyle name="SAPBEXHLevel2X 2 11" xfId="1913"/>
    <cellStyle name="SAPBEXHLevel2X 2 12" xfId="2857"/>
    <cellStyle name="SAPBEXHLevel2X 2 13" xfId="3409"/>
    <cellStyle name="SAPBEXHLevel2X 2 2" xfId="528"/>
    <cellStyle name="SAPBEXHLevel2X 2 2 2" xfId="1263"/>
    <cellStyle name="SAPBEXHLevel2X 2 2 2 2" xfId="2024"/>
    <cellStyle name="SAPBEXHLevel2X 2 2 2 3" xfId="2432"/>
    <cellStyle name="SAPBEXHLevel2X 2 2 2 4" xfId="2963"/>
    <cellStyle name="SAPBEXHLevel2X 2 2 2 5" xfId="3515"/>
    <cellStyle name="SAPBEXHLevel2X 2 2 3" xfId="1833"/>
    <cellStyle name="SAPBEXHLevel2X 2 2 3 2" xfId="2295"/>
    <cellStyle name="SAPBEXHLevel2X 2 2 3 3" xfId="2705"/>
    <cellStyle name="SAPBEXHLevel2X 2 2 3 4" xfId="3236"/>
    <cellStyle name="SAPBEXHLevel2X 2 2 3 5" xfId="3788"/>
    <cellStyle name="SAPBEXHLevel2X 2 2 4" xfId="2372"/>
    <cellStyle name="SAPBEXHLevel2X 2 2 4 2" xfId="2808"/>
    <cellStyle name="SAPBEXHLevel2X 2 2 4 3" xfId="3339"/>
    <cellStyle name="SAPBEXHLevel2X 2 2 4 4" xfId="3891"/>
    <cellStyle name="SAPBEXHLevel2X 2 2 5" xfId="1989"/>
    <cellStyle name="SAPBEXHLevel2X 2 2 6" xfId="1945"/>
    <cellStyle name="SAPBEXHLevel2X 2 2 7" xfId="2926"/>
    <cellStyle name="SAPBEXHLevel2X 2 2 8" xfId="3478"/>
    <cellStyle name="SAPBEXHLevel2X 2 3" xfId="433"/>
    <cellStyle name="SAPBEXHLevel2X 2 3 2" xfId="1176"/>
    <cellStyle name="SAPBEXHLevel2X 2 3 3" xfId="2062"/>
    <cellStyle name="SAPBEXHLevel2X 2 3 4" xfId="2470"/>
    <cellStyle name="SAPBEXHLevel2X 2 3 5" xfId="3001"/>
    <cellStyle name="SAPBEXHLevel2X 2 3 6" xfId="3553"/>
    <cellStyle name="SAPBEXHLevel2X 2 4" xfId="715"/>
    <cellStyle name="SAPBEXHLevel2X 2 4 2" xfId="1449"/>
    <cellStyle name="SAPBEXHLevel2X 2 4 3" xfId="2258"/>
    <cellStyle name="SAPBEXHLevel2X 2 4 4" xfId="2667"/>
    <cellStyle name="SAPBEXHLevel2X 2 4 5" xfId="3198"/>
    <cellStyle name="SAPBEXHLevel2X 2 4 6" xfId="3750"/>
    <cellStyle name="SAPBEXHLevel2X 2 5" xfId="793"/>
    <cellStyle name="SAPBEXHLevel2X 2 5 2" xfId="1527"/>
    <cellStyle name="SAPBEXHLevel2X 2 5 3" xfId="2739"/>
    <cellStyle name="SAPBEXHLevel2X 2 5 4" xfId="3270"/>
    <cellStyle name="SAPBEXHLevel2X 2 5 5" xfId="3822"/>
    <cellStyle name="SAPBEXHLevel2X 2 6" xfId="765"/>
    <cellStyle name="SAPBEXHLevel2X 2 6 2" xfId="1499"/>
    <cellStyle name="SAPBEXHLevel2X 2 7" xfId="621"/>
    <cellStyle name="SAPBEXHLevel2X 2 7 2" xfId="1356"/>
    <cellStyle name="SAPBEXHLevel2X 2 8" xfId="907"/>
    <cellStyle name="SAPBEXHLevel2X 2 8 2" xfId="1640"/>
    <cellStyle name="SAPBEXHLevel2X 2 9" xfId="762"/>
    <cellStyle name="SAPBEXHLevel2X 2 9 2" xfId="1496"/>
    <cellStyle name="SAPBEXHLevel2X 3" xfId="527"/>
    <cellStyle name="SAPBEXHLevel2X 3 2" xfId="1262"/>
    <cellStyle name="SAPBEXHLevel2X 3 2 2" xfId="2082"/>
    <cellStyle name="SAPBEXHLevel2X 3 2 3" xfId="2490"/>
    <cellStyle name="SAPBEXHLevel2X 3 2 4" xfId="3021"/>
    <cellStyle name="SAPBEXHLevel2X 3 2 5" xfId="3573"/>
    <cellStyle name="SAPBEXHLevel2X 3 3" xfId="1832"/>
    <cellStyle name="SAPBEXHLevel2X 3 3 2" xfId="2240"/>
    <cellStyle name="SAPBEXHLevel2X 3 3 3" xfId="2649"/>
    <cellStyle name="SAPBEXHLevel2X 3 3 4" xfId="3180"/>
    <cellStyle name="SAPBEXHLevel2X 3 3 5" xfId="3732"/>
    <cellStyle name="SAPBEXHLevel2X 3 4" xfId="2371"/>
    <cellStyle name="SAPBEXHLevel2X 3 4 2" xfId="2807"/>
    <cellStyle name="SAPBEXHLevel2X 3 4 3" xfId="3338"/>
    <cellStyle name="SAPBEXHLevel2X 3 4 4" xfId="3890"/>
    <cellStyle name="SAPBEXHLevel2X 3 5" xfId="1988"/>
    <cellStyle name="SAPBEXHLevel2X 3 6" xfId="2324"/>
    <cellStyle name="SAPBEXHLevel2X 3 7" xfId="2925"/>
    <cellStyle name="SAPBEXHLevel2X 3 8" xfId="3477"/>
    <cellStyle name="SAPBEXHLevel2X 4" xfId="434"/>
    <cellStyle name="SAPBEXHLevel2X 4 2" xfId="1177"/>
    <cellStyle name="SAPBEXHLevel2X 4 3" xfId="2058"/>
    <cellStyle name="SAPBEXHLevel2X 4 4" xfId="2466"/>
    <cellStyle name="SAPBEXHLevel2X 4 5" xfId="2997"/>
    <cellStyle name="SAPBEXHLevel2X 4 6" xfId="3549"/>
    <cellStyle name="SAPBEXHLevel2X 5" xfId="596"/>
    <cellStyle name="SAPBEXHLevel2X 5 2" xfId="1331"/>
    <cellStyle name="SAPBEXHLevel2X 5 3" xfId="2262"/>
    <cellStyle name="SAPBEXHLevel2X 5 4" xfId="2671"/>
    <cellStyle name="SAPBEXHLevel2X 5 5" xfId="3202"/>
    <cellStyle name="SAPBEXHLevel2X 5 6" xfId="3754"/>
    <cellStyle name="SAPBEXHLevel2X 6" xfId="663"/>
    <cellStyle name="SAPBEXHLevel2X 6 2" xfId="1398"/>
    <cellStyle name="SAPBEXHLevel2X 6 3" xfId="2738"/>
    <cellStyle name="SAPBEXHLevel2X 6 4" xfId="3269"/>
    <cellStyle name="SAPBEXHLevel2X 6 5" xfId="3821"/>
    <cellStyle name="SAPBEXHLevel2X 7" xfId="782"/>
    <cellStyle name="SAPBEXHLevel2X 7 2" xfId="1516"/>
    <cellStyle name="SAPBEXHLevel2X 8" xfId="710"/>
    <cellStyle name="SAPBEXHLevel2X 8 2" xfId="1444"/>
    <cellStyle name="SAPBEXHLevel2X 9" xfId="968"/>
    <cellStyle name="SAPBEXHLevel2X 9 2" xfId="1701"/>
    <cellStyle name="SAPBEXHLevel3" xfId="394"/>
    <cellStyle name="SAPBEXHLevel3 10" xfId="1038"/>
    <cellStyle name="SAPBEXHLevel3 10 2" xfId="1771"/>
    <cellStyle name="SAPBEXHLevel3 11" xfId="1045"/>
    <cellStyle name="SAPBEXHLevel3 11 2" xfId="1778"/>
    <cellStyle name="SAPBEXHLevel3 12" xfId="1914"/>
    <cellStyle name="SAPBEXHLevel3 13" xfId="2858"/>
    <cellStyle name="SAPBEXHLevel3 14" xfId="3410"/>
    <cellStyle name="SAPBEXHLevel3 2" xfId="395"/>
    <cellStyle name="SAPBEXHLevel3 2 10" xfId="872"/>
    <cellStyle name="SAPBEXHLevel3 2 10 2" xfId="1605"/>
    <cellStyle name="SAPBEXHLevel3 2 11" xfId="2068"/>
    <cellStyle name="SAPBEXHLevel3 2 12" xfId="2859"/>
    <cellStyle name="SAPBEXHLevel3 2 13" xfId="3411"/>
    <cellStyle name="SAPBEXHLevel3 2 2" xfId="530"/>
    <cellStyle name="SAPBEXHLevel3 2 2 2" xfId="1265"/>
    <cellStyle name="SAPBEXHLevel3 2 2 2 2" xfId="2081"/>
    <cellStyle name="SAPBEXHLevel3 2 2 2 3" xfId="2489"/>
    <cellStyle name="SAPBEXHLevel3 2 2 2 4" xfId="3020"/>
    <cellStyle name="SAPBEXHLevel3 2 2 2 5" xfId="3572"/>
    <cellStyle name="SAPBEXHLevel3 2 2 3" xfId="1835"/>
    <cellStyle name="SAPBEXHLevel3 2 2 3 2" xfId="2241"/>
    <cellStyle name="SAPBEXHLevel3 2 2 3 3" xfId="2650"/>
    <cellStyle name="SAPBEXHLevel3 2 2 3 4" xfId="3181"/>
    <cellStyle name="SAPBEXHLevel3 2 2 3 5" xfId="3733"/>
    <cellStyle name="SAPBEXHLevel3 2 2 4" xfId="2374"/>
    <cellStyle name="SAPBEXHLevel3 2 2 4 2" xfId="2810"/>
    <cellStyle name="SAPBEXHLevel3 2 2 4 3" xfId="3341"/>
    <cellStyle name="SAPBEXHLevel3 2 2 4 4" xfId="3893"/>
    <cellStyle name="SAPBEXHLevel3 2 2 5" xfId="1991"/>
    <cellStyle name="SAPBEXHLevel3 2 2 6" xfId="2327"/>
    <cellStyle name="SAPBEXHLevel3 2 2 7" xfId="2928"/>
    <cellStyle name="SAPBEXHLevel3 2 2 8" xfId="3480"/>
    <cellStyle name="SAPBEXHLevel3 2 3" xfId="431"/>
    <cellStyle name="SAPBEXHLevel3 2 3 2" xfId="1174"/>
    <cellStyle name="SAPBEXHLevel3 2 3 3" xfId="2056"/>
    <cellStyle name="SAPBEXHLevel3 2 3 4" xfId="2464"/>
    <cellStyle name="SAPBEXHLevel3 2 3 5" xfId="2995"/>
    <cellStyle name="SAPBEXHLevel3 2 3 6" xfId="3547"/>
    <cellStyle name="SAPBEXHLevel3 2 4" xfId="598"/>
    <cellStyle name="SAPBEXHLevel3 2 4 2" xfId="1333"/>
    <cellStyle name="SAPBEXHLevel3 2 4 3" xfId="2264"/>
    <cellStyle name="SAPBEXHLevel3 2 4 4" xfId="2673"/>
    <cellStyle name="SAPBEXHLevel3 2 4 5" xfId="3204"/>
    <cellStyle name="SAPBEXHLevel3 2 4 6" xfId="3756"/>
    <cellStyle name="SAPBEXHLevel3 2 5" xfId="708"/>
    <cellStyle name="SAPBEXHLevel3 2 5 2" xfId="1442"/>
    <cellStyle name="SAPBEXHLevel3 2 5 3" xfId="2741"/>
    <cellStyle name="SAPBEXHLevel3 2 5 4" xfId="3272"/>
    <cellStyle name="SAPBEXHLevel3 2 5 5" xfId="3824"/>
    <cellStyle name="SAPBEXHLevel3 2 6" xfId="771"/>
    <cellStyle name="SAPBEXHLevel3 2 6 2" xfId="1505"/>
    <cellStyle name="SAPBEXHLevel3 2 7" xfId="850"/>
    <cellStyle name="SAPBEXHLevel3 2 7 2" xfId="1583"/>
    <cellStyle name="SAPBEXHLevel3 2 8" xfId="908"/>
    <cellStyle name="SAPBEXHLevel3 2 8 2" xfId="1641"/>
    <cellStyle name="SAPBEXHLevel3 2 9" xfId="752"/>
    <cellStyle name="SAPBEXHLevel3 2 9 2" xfId="1486"/>
    <cellStyle name="SAPBEXHLevel3 3" xfId="529"/>
    <cellStyle name="SAPBEXHLevel3 3 2" xfId="1264"/>
    <cellStyle name="SAPBEXHLevel3 3 2 2" xfId="2025"/>
    <cellStyle name="SAPBEXHLevel3 3 2 3" xfId="2433"/>
    <cellStyle name="SAPBEXHLevel3 3 2 4" xfId="2964"/>
    <cellStyle name="SAPBEXHLevel3 3 2 5" xfId="3516"/>
    <cellStyle name="SAPBEXHLevel3 3 3" xfId="1834"/>
    <cellStyle name="SAPBEXHLevel3 3 3 2" xfId="2294"/>
    <cellStyle name="SAPBEXHLevel3 3 3 3" xfId="2704"/>
    <cellStyle name="SAPBEXHLevel3 3 3 4" xfId="3235"/>
    <cellStyle name="SAPBEXHLevel3 3 3 5" xfId="3787"/>
    <cellStyle name="SAPBEXHLevel3 3 4" xfId="2373"/>
    <cellStyle name="SAPBEXHLevel3 3 4 2" xfId="2809"/>
    <cellStyle name="SAPBEXHLevel3 3 4 3" xfId="3340"/>
    <cellStyle name="SAPBEXHLevel3 3 4 4" xfId="3892"/>
    <cellStyle name="SAPBEXHLevel3 3 5" xfId="1990"/>
    <cellStyle name="SAPBEXHLevel3 3 6" xfId="1946"/>
    <cellStyle name="SAPBEXHLevel3 3 7" xfId="2927"/>
    <cellStyle name="SAPBEXHLevel3 3 8" xfId="3479"/>
    <cellStyle name="SAPBEXHLevel3 4" xfId="432"/>
    <cellStyle name="SAPBEXHLevel3 4 2" xfId="1175"/>
    <cellStyle name="SAPBEXHLevel3 4 3" xfId="2118"/>
    <cellStyle name="SAPBEXHLevel3 4 4" xfId="2526"/>
    <cellStyle name="SAPBEXHLevel3 4 5" xfId="3057"/>
    <cellStyle name="SAPBEXHLevel3 4 6" xfId="3609"/>
    <cellStyle name="SAPBEXHLevel3 5" xfId="597"/>
    <cellStyle name="SAPBEXHLevel3 5 2" xfId="1332"/>
    <cellStyle name="SAPBEXHLevel3 5 3" xfId="2182"/>
    <cellStyle name="SAPBEXHLevel3 5 4" xfId="2590"/>
    <cellStyle name="SAPBEXHLevel3 5 5" xfId="3121"/>
    <cellStyle name="SAPBEXHLevel3 5 6" xfId="3673"/>
    <cellStyle name="SAPBEXHLevel3 6" xfId="654"/>
    <cellStyle name="SAPBEXHLevel3 6 2" xfId="1389"/>
    <cellStyle name="SAPBEXHLevel3 6 3" xfId="2740"/>
    <cellStyle name="SAPBEXHLevel3 6 4" xfId="3271"/>
    <cellStyle name="SAPBEXHLevel3 6 5" xfId="3823"/>
    <cellStyle name="SAPBEXHLevel3 7" xfId="581"/>
    <cellStyle name="SAPBEXHLevel3 7 2" xfId="1316"/>
    <cellStyle name="SAPBEXHLevel3 8" xfId="856"/>
    <cellStyle name="SAPBEXHLevel3 8 2" xfId="1589"/>
    <cellStyle name="SAPBEXHLevel3 9" xfId="994"/>
    <cellStyle name="SAPBEXHLevel3 9 2" xfId="1727"/>
    <cellStyle name="SAPBEXHLevel3X" xfId="396"/>
    <cellStyle name="SAPBEXHLevel3X 10" xfId="950"/>
    <cellStyle name="SAPBEXHLevel3X 10 2" xfId="1683"/>
    <cellStyle name="SAPBEXHLevel3X 11" xfId="873"/>
    <cellStyle name="SAPBEXHLevel3X 11 2" xfId="1606"/>
    <cellStyle name="SAPBEXHLevel3X 12" xfId="2172"/>
    <cellStyle name="SAPBEXHLevel3X 13" xfId="2860"/>
    <cellStyle name="SAPBEXHLevel3X 14" xfId="3412"/>
    <cellStyle name="SAPBEXHLevel3X 2" xfId="397"/>
    <cellStyle name="SAPBEXHLevel3X 2 10" xfId="942"/>
    <cellStyle name="SAPBEXHLevel3X 2 10 2" xfId="1675"/>
    <cellStyle name="SAPBEXHLevel3X 2 11" xfId="2067"/>
    <cellStyle name="SAPBEXHLevel3X 2 12" xfId="2861"/>
    <cellStyle name="SAPBEXHLevel3X 2 13" xfId="3413"/>
    <cellStyle name="SAPBEXHLevel3X 2 2" xfId="532"/>
    <cellStyle name="SAPBEXHLevel3X 2 2 2" xfId="1267"/>
    <cellStyle name="SAPBEXHLevel3X 2 2 2 2" xfId="2080"/>
    <cellStyle name="SAPBEXHLevel3X 2 2 2 3" xfId="2488"/>
    <cellStyle name="SAPBEXHLevel3X 2 2 2 4" xfId="3019"/>
    <cellStyle name="SAPBEXHLevel3X 2 2 2 5" xfId="3571"/>
    <cellStyle name="SAPBEXHLevel3X 2 2 3" xfId="1837"/>
    <cellStyle name="SAPBEXHLevel3X 2 2 3 2" xfId="2242"/>
    <cellStyle name="SAPBEXHLevel3X 2 2 3 3" xfId="2651"/>
    <cellStyle name="SAPBEXHLevel3X 2 2 3 4" xfId="3182"/>
    <cellStyle name="SAPBEXHLevel3X 2 2 3 5" xfId="3734"/>
    <cellStyle name="SAPBEXHLevel3X 2 2 4" xfId="2376"/>
    <cellStyle name="SAPBEXHLevel3X 2 2 4 2" xfId="2812"/>
    <cellStyle name="SAPBEXHLevel3X 2 2 4 3" xfId="3343"/>
    <cellStyle name="SAPBEXHLevel3X 2 2 4 4" xfId="3895"/>
    <cellStyle name="SAPBEXHLevel3X 2 2 5" xfId="1993"/>
    <cellStyle name="SAPBEXHLevel3X 2 2 6" xfId="1947"/>
    <cellStyle name="SAPBEXHLevel3X 2 2 7" xfId="2930"/>
    <cellStyle name="SAPBEXHLevel3X 2 2 8" xfId="3482"/>
    <cellStyle name="SAPBEXHLevel3X 2 3" xfId="430"/>
    <cellStyle name="SAPBEXHLevel3X 2 3 2" xfId="1173"/>
    <cellStyle name="SAPBEXHLevel3X 2 3 3" xfId="2055"/>
    <cellStyle name="SAPBEXHLevel3X 2 3 4" xfId="2463"/>
    <cellStyle name="SAPBEXHLevel3X 2 3 5" xfId="2994"/>
    <cellStyle name="SAPBEXHLevel3X 2 3 6" xfId="3546"/>
    <cellStyle name="SAPBEXHLevel3X 2 4" xfId="600"/>
    <cellStyle name="SAPBEXHLevel3X 2 4 2" xfId="1335"/>
    <cellStyle name="SAPBEXHLevel3X 2 4 3" xfId="2265"/>
    <cellStyle name="SAPBEXHLevel3X 2 4 4" xfId="2674"/>
    <cellStyle name="SAPBEXHLevel3X 2 4 5" xfId="3205"/>
    <cellStyle name="SAPBEXHLevel3X 2 4 6" xfId="3757"/>
    <cellStyle name="SAPBEXHLevel3X 2 5" xfId="642"/>
    <cellStyle name="SAPBEXHLevel3X 2 5 2" xfId="1377"/>
    <cellStyle name="SAPBEXHLevel3X 2 5 3" xfId="2743"/>
    <cellStyle name="SAPBEXHLevel3X 2 5 4" xfId="3274"/>
    <cellStyle name="SAPBEXHLevel3X 2 5 5" xfId="3826"/>
    <cellStyle name="SAPBEXHLevel3X 2 6" xfId="753"/>
    <cellStyle name="SAPBEXHLevel3X 2 6 2" xfId="1487"/>
    <cellStyle name="SAPBEXHLevel3X 2 7" xfId="577"/>
    <cellStyle name="SAPBEXHLevel3X 2 7 2" xfId="1312"/>
    <cellStyle name="SAPBEXHLevel3X 2 8" xfId="910"/>
    <cellStyle name="SAPBEXHLevel3X 2 8 2" xfId="1643"/>
    <cellStyle name="SAPBEXHLevel3X 2 9" xfId="1014"/>
    <cellStyle name="SAPBEXHLevel3X 2 9 2" xfId="1747"/>
    <cellStyle name="SAPBEXHLevel3X 3" xfId="531"/>
    <cellStyle name="SAPBEXHLevel3X 3 2" xfId="1266"/>
    <cellStyle name="SAPBEXHLevel3X 3 2 2" xfId="2023"/>
    <cellStyle name="SAPBEXHLevel3X 3 2 3" xfId="2431"/>
    <cellStyle name="SAPBEXHLevel3X 3 2 4" xfId="2962"/>
    <cellStyle name="SAPBEXHLevel3X 3 2 5" xfId="3514"/>
    <cellStyle name="SAPBEXHLevel3X 3 3" xfId="1836"/>
    <cellStyle name="SAPBEXHLevel3X 3 3 2" xfId="2296"/>
    <cellStyle name="SAPBEXHLevel3X 3 3 3" xfId="2706"/>
    <cellStyle name="SAPBEXHLevel3X 3 3 4" xfId="3237"/>
    <cellStyle name="SAPBEXHLevel3X 3 3 5" xfId="3789"/>
    <cellStyle name="SAPBEXHLevel3X 3 4" xfId="2375"/>
    <cellStyle name="SAPBEXHLevel3X 3 4 2" xfId="2811"/>
    <cellStyle name="SAPBEXHLevel3X 3 4 3" xfId="3342"/>
    <cellStyle name="SAPBEXHLevel3X 3 4 4" xfId="3894"/>
    <cellStyle name="SAPBEXHLevel3X 3 5" xfId="1992"/>
    <cellStyle name="SAPBEXHLevel3X 3 6" xfId="2326"/>
    <cellStyle name="SAPBEXHLevel3X 3 7" xfId="2929"/>
    <cellStyle name="SAPBEXHLevel3X 3 8" xfId="3481"/>
    <cellStyle name="SAPBEXHLevel3X 4" xfId="556"/>
    <cellStyle name="SAPBEXHLevel3X 4 2" xfId="1291"/>
    <cellStyle name="SAPBEXHLevel3X 4 3" xfId="2117"/>
    <cellStyle name="SAPBEXHLevel3X 4 4" xfId="2525"/>
    <cellStyle name="SAPBEXHLevel3X 4 5" xfId="3056"/>
    <cellStyle name="SAPBEXHLevel3X 4 6" xfId="3608"/>
    <cellStyle name="SAPBEXHLevel3X 5" xfId="599"/>
    <cellStyle name="SAPBEXHLevel3X 5 2" xfId="1334"/>
    <cellStyle name="SAPBEXHLevel3X 5 3" xfId="2206"/>
    <cellStyle name="SAPBEXHLevel3X 5 4" xfId="2615"/>
    <cellStyle name="SAPBEXHLevel3X 5 5" xfId="3146"/>
    <cellStyle name="SAPBEXHLevel3X 5 6" xfId="3698"/>
    <cellStyle name="SAPBEXHLevel3X 6" xfId="667"/>
    <cellStyle name="SAPBEXHLevel3X 6 2" xfId="1402"/>
    <cellStyle name="SAPBEXHLevel3X 6 3" xfId="2742"/>
    <cellStyle name="SAPBEXHLevel3X 6 4" xfId="3273"/>
    <cellStyle name="SAPBEXHLevel3X 6 5" xfId="3825"/>
    <cellStyle name="SAPBEXHLevel3X 7" xfId="727"/>
    <cellStyle name="SAPBEXHLevel3X 7 2" xfId="1461"/>
    <cellStyle name="SAPBEXHLevel3X 8" xfId="842"/>
    <cellStyle name="SAPBEXHLevel3X 8 2" xfId="1575"/>
    <cellStyle name="SAPBEXHLevel3X 9" xfId="909"/>
    <cellStyle name="SAPBEXHLevel3X 9 2" xfId="1642"/>
    <cellStyle name="SAPBEXresData" xfId="398"/>
    <cellStyle name="SAPBEXresData 10" xfId="887"/>
    <cellStyle name="SAPBEXresData 10 2" xfId="1620"/>
    <cellStyle name="SAPBEXresData 11" xfId="1915"/>
    <cellStyle name="SAPBEXresData 12" xfId="2862"/>
    <cellStyle name="SAPBEXresData 13" xfId="3414"/>
    <cellStyle name="SAPBEXresData 2" xfId="533"/>
    <cellStyle name="SAPBEXresData 2 2" xfId="1268"/>
    <cellStyle name="SAPBEXresData 2 2 2" xfId="2022"/>
    <cellStyle name="SAPBEXresData 2 2 3" xfId="2430"/>
    <cellStyle name="SAPBEXresData 2 2 4" xfId="2961"/>
    <cellStyle name="SAPBEXresData 2 2 5" xfId="3513"/>
    <cellStyle name="SAPBEXresData 2 3" xfId="1838"/>
    <cellStyle name="SAPBEXresData 2 3 2" xfId="2297"/>
    <cellStyle name="SAPBEXresData 2 3 3" xfId="2707"/>
    <cellStyle name="SAPBEXresData 2 3 4" xfId="3238"/>
    <cellStyle name="SAPBEXresData 2 3 5" xfId="3790"/>
    <cellStyle name="SAPBEXresData 2 4" xfId="2377"/>
    <cellStyle name="SAPBEXresData 2 4 2" xfId="2813"/>
    <cellStyle name="SAPBEXresData 2 4 3" xfId="3344"/>
    <cellStyle name="SAPBEXresData 2 4 4" xfId="3896"/>
    <cellStyle name="SAPBEXresData 2 5" xfId="1994"/>
    <cellStyle name="SAPBEXresData 2 6" xfId="2400"/>
    <cellStyle name="SAPBEXresData 2 7" xfId="2931"/>
    <cellStyle name="SAPBEXresData 2 8" xfId="3483"/>
    <cellStyle name="SAPBEXresData 3" xfId="429"/>
    <cellStyle name="SAPBEXresData 3 2" xfId="1172"/>
    <cellStyle name="SAPBEXresData 3 3" xfId="2116"/>
    <cellStyle name="SAPBEXresData 3 4" xfId="2524"/>
    <cellStyle name="SAPBEXresData 3 5" xfId="3055"/>
    <cellStyle name="SAPBEXresData 3 6" xfId="3607"/>
    <cellStyle name="SAPBEXresData 4" xfId="601"/>
    <cellStyle name="SAPBEXresData 4 2" xfId="1336"/>
    <cellStyle name="SAPBEXresData 4 3" xfId="2207"/>
    <cellStyle name="SAPBEXresData 4 4" xfId="2616"/>
    <cellStyle name="SAPBEXresData 4 5" xfId="3147"/>
    <cellStyle name="SAPBEXresData 4 6" xfId="3699"/>
    <cellStyle name="SAPBEXresData 5" xfId="573"/>
    <cellStyle name="SAPBEXresData 5 2" xfId="1308"/>
    <cellStyle name="SAPBEXresData 5 3" xfId="2744"/>
    <cellStyle name="SAPBEXresData 5 4" xfId="3275"/>
    <cellStyle name="SAPBEXresData 5 5" xfId="3827"/>
    <cellStyle name="SAPBEXresData 6" xfId="816"/>
    <cellStyle name="SAPBEXresData 6 2" xfId="1550"/>
    <cellStyle name="SAPBEXresData 7" xfId="859"/>
    <cellStyle name="SAPBEXresData 7 2" xfId="1592"/>
    <cellStyle name="SAPBEXresData 8" xfId="911"/>
    <cellStyle name="SAPBEXresData 8 2" xfId="1644"/>
    <cellStyle name="SAPBEXresData 9" xfId="733"/>
    <cellStyle name="SAPBEXresData 9 2" xfId="1467"/>
    <cellStyle name="SAPBEXresDataEmph" xfId="399"/>
    <cellStyle name="SAPBEXresDataEmph 10" xfId="1040"/>
    <cellStyle name="SAPBEXresDataEmph 10 2" xfId="1773"/>
    <cellStyle name="SAPBEXresDataEmph 11" xfId="2171"/>
    <cellStyle name="SAPBEXresDataEmph 12" xfId="2863"/>
    <cellStyle name="SAPBEXresDataEmph 13" xfId="3415"/>
    <cellStyle name="SAPBEXresDataEmph 2" xfId="534"/>
    <cellStyle name="SAPBEXresDataEmph 2 2" xfId="1269"/>
    <cellStyle name="SAPBEXresDataEmph 2 2 2" xfId="2079"/>
    <cellStyle name="SAPBEXresDataEmph 2 2 3" xfId="2487"/>
    <cellStyle name="SAPBEXresDataEmph 2 2 4" xfId="3018"/>
    <cellStyle name="SAPBEXresDataEmph 2 2 5" xfId="3570"/>
    <cellStyle name="SAPBEXresDataEmph 2 3" xfId="1839"/>
    <cellStyle name="SAPBEXresDataEmph 2 3 2" xfId="2243"/>
    <cellStyle name="SAPBEXresDataEmph 2 3 3" xfId="2652"/>
    <cellStyle name="SAPBEXresDataEmph 2 3 4" xfId="3183"/>
    <cellStyle name="SAPBEXresDataEmph 2 3 5" xfId="3735"/>
    <cellStyle name="SAPBEXresDataEmph 2 4" xfId="2378"/>
    <cellStyle name="SAPBEXresDataEmph 2 4 2" xfId="2814"/>
    <cellStyle name="SAPBEXresDataEmph 2 4 3" xfId="3345"/>
    <cellStyle name="SAPBEXresDataEmph 2 4 4" xfId="3897"/>
    <cellStyle name="SAPBEXresDataEmph 2 5" xfId="1995"/>
    <cellStyle name="SAPBEXresDataEmph 2 6" xfId="2401"/>
    <cellStyle name="SAPBEXresDataEmph 2 7" xfId="2932"/>
    <cellStyle name="SAPBEXresDataEmph 2 8" xfId="3484"/>
    <cellStyle name="SAPBEXresDataEmph 3" xfId="423"/>
    <cellStyle name="SAPBEXresDataEmph 3 2" xfId="1167"/>
    <cellStyle name="SAPBEXresDataEmph 3 3" xfId="2054"/>
    <cellStyle name="SAPBEXresDataEmph 3 4" xfId="2462"/>
    <cellStyle name="SAPBEXresDataEmph 3 5" xfId="2993"/>
    <cellStyle name="SAPBEXresDataEmph 3 6" xfId="3545"/>
    <cellStyle name="SAPBEXresDataEmph 4" xfId="602"/>
    <cellStyle name="SAPBEXresDataEmph 4 2" xfId="1337"/>
    <cellStyle name="SAPBEXresDataEmph 4 3" xfId="2266"/>
    <cellStyle name="SAPBEXresDataEmph 4 4" xfId="2675"/>
    <cellStyle name="SAPBEXresDataEmph 4 5" xfId="3206"/>
    <cellStyle name="SAPBEXresDataEmph 4 6" xfId="3758"/>
    <cellStyle name="SAPBEXresDataEmph 5" xfId="572"/>
    <cellStyle name="SAPBEXresDataEmph 5 2" xfId="1307"/>
    <cellStyle name="SAPBEXresDataEmph 5 3" xfId="2745"/>
    <cellStyle name="SAPBEXresDataEmph 5 4" xfId="3276"/>
    <cellStyle name="SAPBEXresDataEmph 5 5" xfId="3828"/>
    <cellStyle name="SAPBEXresDataEmph 6" xfId="698"/>
    <cellStyle name="SAPBEXresDataEmph 6 2" xfId="1432"/>
    <cellStyle name="SAPBEXresDataEmph 7" xfId="854"/>
    <cellStyle name="SAPBEXresDataEmph 7 2" xfId="1587"/>
    <cellStyle name="SAPBEXresDataEmph 8" xfId="912"/>
    <cellStyle name="SAPBEXresDataEmph 8 2" xfId="1645"/>
    <cellStyle name="SAPBEXresDataEmph 9" xfId="862"/>
    <cellStyle name="SAPBEXresDataEmph 9 2" xfId="1595"/>
    <cellStyle name="SAPBEXresItem" xfId="400"/>
    <cellStyle name="SAPBEXresItem 10" xfId="864"/>
    <cellStyle name="SAPBEXresItem 10 2" xfId="1597"/>
    <cellStyle name="SAPBEXresItem 11" xfId="1916"/>
    <cellStyle name="SAPBEXresItem 12" xfId="2864"/>
    <cellStyle name="SAPBEXresItem 13" xfId="3416"/>
    <cellStyle name="SAPBEXresItem 2" xfId="535"/>
    <cellStyle name="SAPBEXresItem 2 2" xfId="1270"/>
    <cellStyle name="SAPBEXresItem 2 2 2" xfId="2021"/>
    <cellStyle name="SAPBEXresItem 2 2 3" xfId="2429"/>
    <cellStyle name="SAPBEXresItem 2 2 4" xfId="2960"/>
    <cellStyle name="SAPBEXresItem 2 2 5" xfId="3512"/>
    <cellStyle name="SAPBEXresItem 2 3" xfId="1840"/>
    <cellStyle name="SAPBEXresItem 2 3 2" xfId="2298"/>
    <cellStyle name="SAPBEXresItem 2 3 3" xfId="2708"/>
    <cellStyle name="SAPBEXresItem 2 3 4" xfId="3239"/>
    <cellStyle name="SAPBEXresItem 2 3 5" xfId="3791"/>
    <cellStyle name="SAPBEXresItem 2 4" xfId="2379"/>
    <cellStyle name="SAPBEXresItem 2 4 2" xfId="2815"/>
    <cellStyle name="SAPBEXresItem 2 4 3" xfId="3346"/>
    <cellStyle name="SAPBEXresItem 2 4 4" xfId="3898"/>
    <cellStyle name="SAPBEXresItem 2 5" xfId="1996"/>
    <cellStyle name="SAPBEXresItem 2 6" xfId="2402"/>
    <cellStyle name="SAPBEXresItem 2 7" xfId="2933"/>
    <cellStyle name="SAPBEXresItem 2 8" xfId="3485"/>
    <cellStyle name="SAPBEXresItem 3" xfId="428"/>
    <cellStyle name="SAPBEXresItem 3 2" xfId="1171"/>
    <cellStyle name="SAPBEXresItem 3 3" xfId="2115"/>
    <cellStyle name="SAPBEXresItem 3 4" xfId="2523"/>
    <cellStyle name="SAPBEXresItem 3 5" xfId="3054"/>
    <cellStyle name="SAPBEXresItem 3 6" xfId="3606"/>
    <cellStyle name="SAPBEXresItem 4" xfId="603"/>
    <cellStyle name="SAPBEXresItem 4 2" xfId="1338"/>
    <cellStyle name="SAPBEXresItem 4 3" xfId="2198"/>
    <cellStyle name="SAPBEXresItem 4 4" xfId="2607"/>
    <cellStyle name="SAPBEXresItem 4 5" xfId="3138"/>
    <cellStyle name="SAPBEXresItem 4 6" xfId="3690"/>
    <cellStyle name="SAPBEXresItem 5" xfId="571"/>
    <cellStyle name="SAPBEXresItem 5 2" xfId="1306"/>
    <cellStyle name="SAPBEXresItem 5 3" xfId="2746"/>
    <cellStyle name="SAPBEXresItem 5 4" xfId="3277"/>
    <cellStyle name="SAPBEXresItem 5 5" xfId="3829"/>
    <cellStyle name="SAPBEXresItem 6" xfId="799"/>
    <cellStyle name="SAPBEXresItem 6 2" xfId="1533"/>
    <cellStyle name="SAPBEXresItem 7" xfId="846"/>
    <cellStyle name="SAPBEXresItem 7 2" xfId="1579"/>
    <cellStyle name="SAPBEXresItem 8" xfId="937"/>
    <cellStyle name="SAPBEXresItem 8 2" xfId="1670"/>
    <cellStyle name="SAPBEXresItem 9" xfId="831"/>
    <cellStyle name="SAPBEXresItem 9 2" xfId="1564"/>
    <cellStyle name="SAPBEXresItemX" xfId="401"/>
    <cellStyle name="SAPBEXresItemX 10" xfId="867"/>
    <cellStyle name="SAPBEXresItemX 10 2" xfId="1600"/>
    <cellStyle name="SAPBEXresItemX 11" xfId="2138"/>
    <cellStyle name="SAPBEXresItemX 12" xfId="2865"/>
    <cellStyle name="SAPBEXresItemX 13" xfId="3417"/>
    <cellStyle name="SAPBEXresItemX 2" xfId="536"/>
    <cellStyle name="SAPBEXresItemX 2 2" xfId="1271"/>
    <cellStyle name="SAPBEXresItemX 2 2 2" xfId="2078"/>
    <cellStyle name="SAPBEXresItemX 2 2 3" xfId="2486"/>
    <cellStyle name="SAPBEXresItemX 2 2 4" xfId="3017"/>
    <cellStyle name="SAPBEXresItemX 2 2 5" xfId="3569"/>
    <cellStyle name="SAPBEXresItemX 2 3" xfId="1841"/>
    <cellStyle name="SAPBEXresItemX 2 3 2" xfId="2244"/>
    <cellStyle name="SAPBEXresItemX 2 3 3" xfId="2653"/>
    <cellStyle name="SAPBEXresItemX 2 3 4" xfId="3184"/>
    <cellStyle name="SAPBEXresItemX 2 3 5" xfId="3736"/>
    <cellStyle name="SAPBEXresItemX 2 4" xfId="2380"/>
    <cellStyle name="SAPBEXresItemX 2 4 2" xfId="2816"/>
    <cellStyle name="SAPBEXresItemX 2 4 3" xfId="3347"/>
    <cellStyle name="SAPBEXresItemX 2 4 4" xfId="3899"/>
    <cellStyle name="SAPBEXresItemX 2 5" xfId="1997"/>
    <cellStyle name="SAPBEXresItemX 2 6" xfId="2403"/>
    <cellStyle name="SAPBEXresItemX 2 7" xfId="2934"/>
    <cellStyle name="SAPBEXresItemX 2 8" xfId="3486"/>
    <cellStyle name="SAPBEXresItemX 3" xfId="480"/>
    <cellStyle name="SAPBEXresItemX 3 2" xfId="1215"/>
    <cellStyle name="SAPBEXresItemX 3 3" xfId="2053"/>
    <cellStyle name="SAPBEXresItemX 3 4" xfId="2461"/>
    <cellStyle name="SAPBEXresItemX 3 5" xfId="2992"/>
    <cellStyle name="SAPBEXresItemX 3 6" xfId="3544"/>
    <cellStyle name="SAPBEXresItemX 4" xfId="614"/>
    <cellStyle name="SAPBEXresItemX 4 2" xfId="1349"/>
    <cellStyle name="SAPBEXresItemX 4 3" xfId="2267"/>
    <cellStyle name="SAPBEXresItemX 4 4" xfId="2676"/>
    <cellStyle name="SAPBEXresItemX 4 5" xfId="3207"/>
    <cellStyle name="SAPBEXresItemX 4 6" xfId="3759"/>
    <cellStyle name="SAPBEXresItemX 5" xfId="570"/>
    <cellStyle name="SAPBEXresItemX 5 2" xfId="1305"/>
    <cellStyle name="SAPBEXresItemX 5 3" xfId="2747"/>
    <cellStyle name="SAPBEXresItemX 5 4" xfId="3278"/>
    <cellStyle name="SAPBEXresItemX 5 5" xfId="3830"/>
    <cellStyle name="SAPBEXresItemX 6" xfId="767"/>
    <cellStyle name="SAPBEXresItemX 6 2" xfId="1501"/>
    <cellStyle name="SAPBEXresItemX 7" xfId="839"/>
    <cellStyle name="SAPBEXresItemX 7 2" xfId="1572"/>
    <cellStyle name="SAPBEXresItemX 8" xfId="913"/>
    <cellStyle name="SAPBEXresItemX 8 2" xfId="1646"/>
    <cellStyle name="SAPBEXresItemX 9" xfId="863"/>
    <cellStyle name="SAPBEXresItemX 9 2" xfId="1596"/>
    <cellStyle name="SAPBEXstdData" xfId="402"/>
    <cellStyle name="SAPBEXstdData 10" xfId="866"/>
    <cellStyle name="SAPBEXstdData 10 2" xfId="1599"/>
    <cellStyle name="SAPBEXstdData 11" xfId="1917"/>
    <cellStyle name="SAPBEXstdData 12" xfId="2866"/>
    <cellStyle name="SAPBEXstdData 13" xfId="3418"/>
    <cellStyle name="SAPBEXstdData 2" xfId="537"/>
    <cellStyle name="SAPBEXstdData 2 2" xfId="1272"/>
    <cellStyle name="SAPBEXstdData 2 2 2" xfId="2020"/>
    <cellStyle name="SAPBEXstdData 2 2 3" xfId="2428"/>
    <cellStyle name="SAPBEXstdData 2 2 4" xfId="2959"/>
    <cellStyle name="SAPBEXstdData 2 2 5" xfId="3511"/>
    <cellStyle name="SAPBEXstdData 2 3" xfId="1842"/>
    <cellStyle name="SAPBEXstdData 2 3 2" xfId="2299"/>
    <cellStyle name="SAPBEXstdData 2 3 3" xfId="2709"/>
    <cellStyle name="SAPBEXstdData 2 3 4" xfId="3240"/>
    <cellStyle name="SAPBEXstdData 2 3 5" xfId="3792"/>
    <cellStyle name="SAPBEXstdData 2 4" xfId="2381"/>
    <cellStyle name="SAPBEXstdData 2 4 2" xfId="2817"/>
    <cellStyle name="SAPBEXstdData 2 4 3" xfId="3348"/>
    <cellStyle name="SAPBEXstdData 2 4 4" xfId="3900"/>
    <cellStyle name="SAPBEXstdData 2 5" xfId="1998"/>
    <cellStyle name="SAPBEXstdData 2 6" xfId="2404"/>
    <cellStyle name="SAPBEXstdData 2 7" xfId="2935"/>
    <cellStyle name="SAPBEXstdData 2 8" xfId="3487"/>
    <cellStyle name="SAPBEXstdData 3" xfId="479"/>
    <cellStyle name="SAPBEXstdData 3 2" xfId="1214"/>
    <cellStyle name="SAPBEXstdData 3 3" xfId="2114"/>
    <cellStyle name="SAPBEXstdData 3 4" xfId="2522"/>
    <cellStyle name="SAPBEXstdData 3 5" xfId="3053"/>
    <cellStyle name="SAPBEXstdData 3 6" xfId="3605"/>
    <cellStyle name="SAPBEXstdData 4" xfId="469"/>
    <cellStyle name="SAPBEXstdData 4 2" xfId="1205"/>
    <cellStyle name="SAPBEXstdData 4 3" xfId="2191"/>
    <cellStyle name="SAPBEXstdData 4 4" xfId="2599"/>
    <cellStyle name="SAPBEXstdData 4 5" xfId="3130"/>
    <cellStyle name="SAPBEXstdData 4 6" xfId="3682"/>
    <cellStyle name="SAPBEXstdData 5" xfId="569"/>
    <cellStyle name="SAPBEXstdData 5 2" xfId="1304"/>
    <cellStyle name="SAPBEXstdData 5 3" xfId="2748"/>
    <cellStyle name="SAPBEXstdData 5 4" xfId="3279"/>
    <cellStyle name="SAPBEXstdData 5 5" xfId="3831"/>
    <cellStyle name="SAPBEXstdData 6" xfId="635"/>
    <cellStyle name="SAPBEXstdData 6 2" xfId="1370"/>
    <cellStyle name="SAPBEXstdData 7" xfId="802"/>
    <cellStyle name="SAPBEXstdData 7 2" xfId="1536"/>
    <cellStyle name="SAPBEXstdData 8" xfId="914"/>
    <cellStyle name="SAPBEXstdData 8 2" xfId="1647"/>
    <cellStyle name="SAPBEXstdData 9" xfId="865"/>
    <cellStyle name="SAPBEXstdData 9 2" xfId="1598"/>
    <cellStyle name="SAPBEXstdDataEmph" xfId="403"/>
    <cellStyle name="SAPBEXstdDataEmph 10" xfId="746"/>
    <cellStyle name="SAPBEXstdDataEmph 10 2" xfId="1480"/>
    <cellStyle name="SAPBEXstdDataEmph 11" xfId="2135"/>
    <cellStyle name="SAPBEXstdDataEmph 12" xfId="2867"/>
    <cellStyle name="SAPBEXstdDataEmph 13" xfId="3419"/>
    <cellStyle name="SAPBEXstdDataEmph 2" xfId="538"/>
    <cellStyle name="SAPBEXstdDataEmph 2 2" xfId="1273"/>
    <cellStyle name="SAPBEXstdDataEmph 2 2 2" xfId="2077"/>
    <cellStyle name="SAPBEXstdDataEmph 2 2 3" xfId="2485"/>
    <cellStyle name="SAPBEXstdDataEmph 2 2 4" xfId="3016"/>
    <cellStyle name="SAPBEXstdDataEmph 2 2 5" xfId="3568"/>
    <cellStyle name="SAPBEXstdDataEmph 2 3" xfId="1843"/>
    <cellStyle name="SAPBEXstdDataEmph 2 3 2" xfId="2245"/>
    <cellStyle name="SAPBEXstdDataEmph 2 3 3" xfId="2654"/>
    <cellStyle name="SAPBEXstdDataEmph 2 3 4" xfId="3185"/>
    <cellStyle name="SAPBEXstdDataEmph 2 3 5" xfId="3737"/>
    <cellStyle name="SAPBEXstdDataEmph 2 4" xfId="2382"/>
    <cellStyle name="SAPBEXstdDataEmph 2 4 2" xfId="2818"/>
    <cellStyle name="SAPBEXstdDataEmph 2 4 3" xfId="3349"/>
    <cellStyle name="SAPBEXstdDataEmph 2 4 4" xfId="3901"/>
    <cellStyle name="SAPBEXstdDataEmph 2 5" xfId="1999"/>
    <cellStyle name="SAPBEXstdDataEmph 2 6" xfId="2405"/>
    <cellStyle name="SAPBEXstdDataEmph 2 7" xfId="2936"/>
    <cellStyle name="SAPBEXstdDataEmph 2 8" xfId="3488"/>
    <cellStyle name="SAPBEXstdDataEmph 3" xfId="478"/>
    <cellStyle name="SAPBEXstdDataEmph 3 2" xfId="1213"/>
    <cellStyle name="SAPBEXstdDataEmph 3 3" xfId="2052"/>
    <cellStyle name="SAPBEXstdDataEmph 3 4" xfId="2460"/>
    <cellStyle name="SAPBEXstdDataEmph 3 5" xfId="2991"/>
    <cellStyle name="SAPBEXstdDataEmph 3 6" xfId="3543"/>
    <cellStyle name="SAPBEXstdDataEmph 4" xfId="471"/>
    <cellStyle name="SAPBEXstdDataEmph 4 2" xfId="1207"/>
    <cellStyle name="SAPBEXstdDataEmph 4 3" xfId="2268"/>
    <cellStyle name="SAPBEXstdDataEmph 4 4" xfId="2677"/>
    <cellStyle name="SAPBEXstdDataEmph 4 5" xfId="3208"/>
    <cellStyle name="SAPBEXstdDataEmph 4 6" xfId="3760"/>
    <cellStyle name="SAPBEXstdDataEmph 5" xfId="568"/>
    <cellStyle name="SAPBEXstdDataEmph 5 2" xfId="1303"/>
    <cellStyle name="SAPBEXstdDataEmph 5 3" xfId="2749"/>
    <cellStyle name="SAPBEXstdDataEmph 5 4" xfId="3280"/>
    <cellStyle name="SAPBEXstdDataEmph 5 5" xfId="3832"/>
    <cellStyle name="SAPBEXstdDataEmph 6" xfId="749"/>
    <cellStyle name="SAPBEXstdDataEmph 6 2" xfId="1483"/>
    <cellStyle name="SAPBEXstdDataEmph 7" xfId="811"/>
    <cellStyle name="SAPBEXstdDataEmph 7 2" xfId="1545"/>
    <cellStyle name="SAPBEXstdDataEmph 8" xfId="915"/>
    <cellStyle name="SAPBEXstdDataEmph 8 2" xfId="1648"/>
    <cellStyle name="SAPBEXstdDataEmph 9" xfId="943"/>
    <cellStyle name="SAPBEXstdDataEmph 9 2" xfId="1676"/>
    <cellStyle name="SAPBEXstdItem" xfId="404"/>
    <cellStyle name="SAPBEXstdItem 10" xfId="724"/>
    <cellStyle name="SAPBEXstdItem 10 2" xfId="1458"/>
    <cellStyle name="SAPBEXstdItem 11" xfId="849"/>
    <cellStyle name="SAPBEXstdItem 11 2" xfId="1582"/>
    <cellStyle name="SAPBEXstdItem 12" xfId="916"/>
    <cellStyle name="SAPBEXstdItem 12 2" xfId="1649"/>
    <cellStyle name="SAPBEXstdItem 13" xfId="945"/>
    <cellStyle name="SAPBEXstdItem 13 2" xfId="1678"/>
    <cellStyle name="SAPBEXstdItem 14" xfId="701"/>
    <cellStyle name="SAPBEXstdItem 14 2" xfId="1435"/>
    <cellStyle name="SAPBEXstdItem 15" xfId="1918"/>
    <cellStyle name="SAPBEXstdItem 16" xfId="2868"/>
    <cellStyle name="SAPBEXstdItem 17" xfId="3420"/>
    <cellStyle name="SAPBEXstdItem 2" xfId="405"/>
    <cellStyle name="SAPBEXstdItem 2 10" xfId="946"/>
    <cellStyle name="SAPBEXstdItem 2 10 2" xfId="1679"/>
    <cellStyle name="SAPBEXstdItem 2 11" xfId="857"/>
    <cellStyle name="SAPBEXstdItem 2 11 2" xfId="1590"/>
    <cellStyle name="SAPBEXstdItem 2 12" xfId="2141"/>
    <cellStyle name="SAPBEXstdItem 2 13" xfId="2869"/>
    <cellStyle name="SAPBEXstdItem 2 14" xfId="3421"/>
    <cellStyle name="SAPBEXstdItem 2 2" xfId="406"/>
    <cellStyle name="SAPBEXstdItem 2 2 10" xfId="860"/>
    <cellStyle name="SAPBEXstdItem 2 2 10 2" xfId="1593"/>
    <cellStyle name="SAPBEXstdItem 2 2 11" xfId="1919"/>
    <cellStyle name="SAPBEXstdItem 2 2 12" xfId="2870"/>
    <cellStyle name="SAPBEXstdItem 2 2 13" xfId="3422"/>
    <cellStyle name="SAPBEXstdItem 2 2 2" xfId="541"/>
    <cellStyle name="SAPBEXstdItem 2 2 2 2" xfId="1276"/>
    <cellStyle name="SAPBEXstdItem 2 2 2 2 2" xfId="2018"/>
    <cellStyle name="SAPBEXstdItem 2 2 2 2 3" xfId="2426"/>
    <cellStyle name="SAPBEXstdItem 2 2 2 2 4" xfId="2957"/>
    <cellStyle name="SAPBEXstdItem 2 2 2 2 5" xfId="3509"/>
    <cellStyle name="SAPBEXstdItem 2 2 2 3" xfId="1846"/>
    <cellStyle name="SAPBEXstdItem 2 2 2 3 2" xfId="2301"/>
    <cellStyle name="SAPBEXstdItem 2 2 2 3 3" xfId="2711"/>
    <cellStyle name="SAPBEXstdItem 2 2 2 3 4" xfId="3242"/>
    <cellStyle name="SAPBEXstdItem 2 2 2 3 5" xfId="3794"/>
    <cellStyle name="SAPBEXstdItem 2 2 2 4" xfId="2385"/>
    <cellStyle name="SAPBEXstdItem 2 2 2 4 2" xfId="2821"/>
    <cellStyle name="SAPBEXstdItem 2 2 2 4 3" xfId="3352"/>
    <cellStyle name="SAPBEXstdItem 2 2 2 4 4" xfId="3904"/>
    <cellStyle name="SAPBEXstdItem 2 2 2 5" xfId="2002"/>
    <cellStyle name="SAPBEXstdItem 2 2 2 6" xfId="2408"/>
    <cellStyle name="SAPBEXstdItem 2 2 2 7" xfId="2939"/>
    <cellStyle name="SAPBEXstdItem 2 2 2 8" xfId="3491"/>
    <cellStyle name="SAPBEXstdItem 2 2 3" xfId="460"/>
    <cellStyle name="SAPBEXstdItem 2 2 3 2" xfId="1196"/>
    <cellStyle name="SAPBEXstdItem 2 2 3 3" xfId="2112"/>
    <cellStyle name="SAPBEXstdItem 2 2 3 4" xfId="2520"/>
    <cellStyle name="SAPBEXstdItem 2 2 3 5" xfId="3051"/>
    <cellStyle name="SAPBEXstdItem 2 2 3 6" xfId="3603"/>
    <cellStyle name="SAPBEXstdItem 2 2 4" xfId="629"/>
    <cellStyle name="SAPBEXstdItem 2 2 4 2" xfId="1364"/>
    <cellStyle name="SAPBEXstdItem 2 2 4 3" xfId="2193"/>
    <cellStyle name="SAPBEXstdItem 2 2 4 4" xfId="2602"/>
    <cellStyle name="SAPBEXstdItem 2 2 4 5" xfId="3133"/>
    <cellStyle name="SAPBEXstdItem 2 2 4 6" xfId="3685"/>
    <cellStyle name="SAPBEXstdItem 2 2 5" xfId="716"/>
    <cellStyle name="SAPBEXstdItem 2 2 5 2" xfId="1450"/>
    <cellStyle name="SAPBEXstdItem 2 2 5 3" xfId="2752"/>
    <cellStyle name="SAPBEXstdItem 2 2 5 4" xfId="3283"/>
    <cellStyle name="SAPBEXstdItem 2 2 5 5" xfId="3835"/>
    <cellStyle name="SAPBEXstdItem 2 2 6" xfId="465"/>
    <cellStyle name="SAPBEXstdItem 2 2 6 2" xfId="1201"/>
    <cellStyle name="SAPBEXstdItem 2 2 7" xfId="756"/>
    <cellStyle name="SAPBEXstdItem 2 2 7 2" xfId="1490"/>
    <cellStyle name="SAPBEXstdItem 2 2 8" xfId="918"/>
    <cellStyle name="SAPBEXstdItem 2 2 8 2" xfId="1651"/>
    <cellStyle name="SAPBEXstdItem 2 2 9" xfId="947"/>
    <cellStyle name="SAPBEXstdItem 2 2 9 2" xfId="1680"/>
    <cellStyle name="SAPBEXstdItem 2 3" xfId="540"/>
    <cellStyle name="SAPBEXstdItem 2 3 2" xfId="1275"/>
    <cellStyle name="SAPBEXstdItem 2 3 2 2" xfId="2076"/>
    <cellStyle name="SAPBEXstdItem 2 3 2 3" xfId="2484"/>
    <cellStyle name="SAPBEXstdItem 2 3 2 4" xfId="3015"/>
    <cellStyle name="SAPBEXstdItem 2 3 2 5" xfId="3567"/>
    <cellStyle name="SAPBEXstdItem 2 3 3" xfId="1845"/>
    <cellStyle name="SAPBEXstdItem 2 3 3 2" xfId="2246"/>
    <cellStyle name="SAPBEXstdItem 2 3 3 3" xfId="2655"/>
    <cellStyle name="SAPBEXstdItem 2 3 3 4" xfId="3186"/>
    <cellStyle name="SAPBEXstdItem 2 3 3 5" xfId="3738"/>
    <cellStyle name="SAPBEXstdItem 2 3 4" xfId="2384"/>
    <cellStyle name="SAPBEXstdItem 2 3 4 2" xfId="2820"/>
    <cellStyle name="SAPBEXstdItem 2 3 4 3" xfId="3351"/>
    <cellStyle name="SAPBEXstdItem 2 3 4 4" xfId="3903"/>
    <cellStyle name="SAPBEXstdItem 2 3 5" xfId="2001"/>
    <cellStyle name="SAPBEXstdItem 2 3 6" xfId="2407"/>
    <cellStyle name="SAPBEXstdItem 2 3 7" xfId="2938"/>
    <cellStyle name="SAPBEXstdItem 2 3 8" xfId="3490"/>
    <cellStyle name="SAPBEXstdItem 2 4" xfId="476"/>
    <cellStyle name="SAPBEXstdItem 2 4 2" xfId="1211"/>
    <cellStyle name="SAPBEXstdItem 2 4 3" xfId="2051"/>
    <cellStyle name="SAPBEXstdItem 2 4 4" xfId="2459"/>
    <cellStyle name="SAPBEXstdItem 2 4 5" xfId="2990"/>
    <cellStyle name="SAPBEXstdItem 2 4 6" xfId="3542"/>
    <cellStyle name="SAPBEXstdItem 2 5" xfId="670"/>
    <cellStyle name="SAPBEXstdItem 2 5 2" xfId="1405"/>
    <cellStyle name="SAPBEXstdItem 2 5 3" xfId="2269"/>
    <cellStyle name="SAPBEXstdItem 2 5 4" xfId="2678"/>
    <cellStyle name="SAPBEXstdItem 2 5 5" xfId="3209"/>
    <cellStyle name="SAPBEXstdItem 2 5 6" xfId="3761"/>
    <cellStyle name="SAPBEXstdItem 2 6" xfId="707"/>
    <cellStyle name="SAPBEXstdItem 2 6 2" xfId="1441"/>
    <cellStyle name="SAPBEXstdItem 2 6 3" xfId="2751"/>
    <cellStyle name="SAPBEXstdItem 2 6 4" xfId="3282"/>
    <cellStyle name="SAPBEXstdItem 2 6 5" xfId="3834"/>
    <cellStyle name="SAPBEXstdItem 2 7" xfId="757"/>
    <cellStyle name="SAPBEXstdItem 2 7 2" xfId="1491"/>
    <cellStyle name="SAPBEXstdItem 2 8" xfId="843"/>
    <cellStyle name="SAPBEXstdItem 2 8 2" xfId="1576"/>
    <cellStyle name="SAPBEXstdItem 2 9" xfId="917"/>
    <cellStyle name="SAPBEXstdItem 2 9 2" xfId="1650"/>
    <cellStyle name="SAPBEXstdItem 3" xfId="407"/>
    <cellStyle name="SAPBEXstdItem 3 10" xfId="884"/>
    <cellStyle name="SAPBEXstdItem 3 10 2" xfId="1617"/>
    <cellStyle name="SAPBEXstdItem 3 11" xfId="2192"/>
    <cellStyle name="SAPBEXstdItem 3 12" xfId="2871"/>
    <cellStyle name="SAPBEXstdItem 3 13" xfId="3423"/>
    <cellStyle name="SAPBEXstdItem 3 2" xfId="542"/>
    <cellStyle name="SAPBEXstdItem 3 2 2" xfId="1277"/>
    <cellStyle name="SAPBEXstdItem 3 2 2 2" xfId="2075"/>
    <cellStyle name="SAPBEXstdItem 3 2 2 3" xfId="2483"/>
    <cellStyle name="SAPBEXstdItem 3 2 2 4" xfId="3014"/>
    <cellStyle name="SAPBEXstdItem 3 2 2 5" xfId="3566"/>
    <cellStyle name="SAPBEXstdItem 3 2 3" xfId="1847"/>
    <cellStyle name="SAPBEXstdItem 3 2 3 2" xfId="2247"/>
    <cellStyle name="SAPBEXstdItem 3 2 3 3" xfId="2656"/>
    <cellStyle name="SAPBEXstdItem 3 2 3 4" xfId="3187"/>
    <cellStyle name="SAPBEXstdItem 3 2 3 5" xfId="3739"/>
    <cellStyle name="SAPBEXstdItem 3 2 4" xfId="2386"/>
    <cellStyle name="SAPBEXstdItem 3 2 4 2" xfId="2822"/>
    <cellStyle name="SAPBEXstdItem 3 2 4 3" xfId="3353"/>
    <cellStyle name="SAPBEXstdItem 3 2 4 4" xfId="3905"/>
    <cellStyle name="SAPBEXstdItem 3 2 5" xfId="2003"/>
    <cellStyle name="SAPBEXstdItem 3 2 6" xfId="2409"/>
    <cellStyle name="SAPBEXstdItem 3 2 7" xfId="2940"/>
    <cellStyle name="SAPBEXstdItem 3 2 8" xfId="3492"/>
    <cellStyle name="SAPBEXstdItem 3 3" xfId="555"/>
    <cellStyle name="SAPBEXstdItem 3 3 2" xfId="1290"/>
    <cellStyle name="SAPBEXstdItem 3 3 3" xfId="2050"/>
    <cellStyle name="SAPBEXstdItem 3 3 4" xfId="2458"/>
    <cellStyle name="SAPBEXstdItem 3 3 5" xfId="2989"/>
    <cellStyle name="SAPBEXstdItem 3 3 6" xfId="3541"/>
    <cellStyle name="SAPBEXstdItem 3 4" xfId="619"/>
    <cellStyle name="SAPBEXstdItem 3 4 2" xfId="1354"/>
    <cellStyle name="SAPBEXstdItem 3 4 3" xfId="2270"/>
    <cellStyle name="SAPBEXstdItem 3 4 4" xfId="2679"/>
    <cellStyle name="SAPBEXstdItem 3 4 5" xfId="3210"/>
    <cellStyle name="SAPBEXstdItem 3 4 6" xfId="3762"/>
    <cellStyle name="SAPBEXstdItem 3 5" xfId="565"/>
    <cellStyle name="SAPBEXstdItem 3 5 2" xfId="1300"/>
    <cellStyle name="SAPBEXstdItem 3 5 3" xfId="2753"/>
    <cellStyle name="SAPBEXstdItem 3 5 4" xfId="3284"/>
    <cellStyle name="SAPBEXstdItem 3 5 5" xfId="3836"/>
    <cellStyle name="SAPBEXstdItem 3 6" xfId="645"/>
    <cellStyle name="SAPBEXstdItem 3 6 2" xfId="1380"/>
    <cellStyle name="SAPBEXstdItem 3 7" xfId="794"/>
    <cellStyle name="SAPBEXstdItem 3 7 2" xfId="1528"/>
    <cellStyle name="SAPBEXstdItem 3 8" xfId="919"/>
    <cellStyle name="SAPBEXstdItem 3 8 2" xfId="1652"/>
    <cellStyle name="SAPBEXstdItem 3 9" xfId="948"/>
    <cellStyle name="SAPBEXstdItem 3 9 2" xfId="1681"/>
    <cellStyle name="SAPBEXstdItem 4" xfId="408"/>
    <cellStyle name="SAPBEXstdItem 4 10" xfId="949"/>
    <cellStyle name="SAPBEXstdItem 4 10 2" xfId="1682"/>
    <cellStyle name="SAPBEXstdItem 4 11" xfId="885"/>
    <cellStyle name="SAPBEXstdItem 4 11 2" xfId="1618"/>
    <cellStyle name="SAPBEXstdItem 4 12" xfId="1920"/>
    <cellStyle name="SAPBEXstdItem 4 13" xfId="2872"/>
    <cellStyle name="SAPBEXstdItem 4 14" xfId="3424"/>
    <cellStyle name="SAPBEXstdItem 4 2" xfId="409"/>
    <cellStyle name="SAPBEXstdItem 4 2 10" xfId="886"/>
    <cellStyle name="SAPBEXstdItem 4 2 10 2" xfId="1619"/>
    <cellStyle name="SAPBEXstdItem 4 2 11" xfId="2211"/>
    <cellStyle name="SAPBEXstdItem 4 2 12" xfId="2873"/>
    <cellStyle name="SAPBEXstdItem 4 2 13" xfId="3425"/>
    <cellStyle name="SAPBEXstdItem 4 2 2" xfId="544"/>
    <cellStyle name="SAPBEXstdItem 4 2 2 2" xfId="1279"/>
    <cellStyle name="SAPBEXstdItem 4 2 2 2 2" xfId="2073"/>
    <cellStyle name="SAPBEXstdItem 4 2 2 2 3" xfId="2481"/>
    <cellStyle name="SAPBEXstdItem 4 2 2 2 4" xfId="3012"/>
    <cellStyle name="SAPBEXstdItem 4 2 2 2 5" xfId="3564"/>
    <cellStyle name="SAPBEXstdItem 4 2 2 3" xfId="1849"/>
    <cellStyle name="SAPBEXstdItem 4 2 2 3 2" xfId="2249"/>
    <cellStyle name="SAPBEXstdItem 4 2 2 3 3" xfId="2658"/>
    <cellStyle name="SAPBEXstdItem 4 2 2 3 4" xfId="3189"/>
    <cellStyle name="SAPBEXstdItem 4 2 2 3 5" xfId="3741"/>
    <cellStyle name="SAPBEXstdItem 4 2 2 4" xfId="2388"/>
    <cellStyle name="SAPBEXstdItem 4 2 2 4 2" xfId="2824"/>
    <cellStyle name="SAPBEXstdItem 4 2 2 4 3" xfId="3355"/>
    <cellStyle name="SAPBEXstdItem 4 2 2 4 4" xfId="3907"/>
    <cellStyle name="SAPBEXstdItem 4 2 2 5" xfId="2005"/>
    <cellStyle name="SAPBEXstdItem 4 2 2 6" xfId="2411"/>
    <cellStyle name="SAPBEXstdItem 4 2 2 7" xfId="2942"/>
    <cellStyle name="SAPBEXstdItem 4 2 2 8" xfId="3494"/>
    <cellStyle name="SAPBEXstdItem 4 2 3" xfId="475"/>
    <cellStyle name="SAPBEXstdItem 4 2 3 2" xfId="1210"/>
    <cellStyle name="SAPBEXstdItem 4 2 3 3" xfId="2049"/>
    <cellStyle name="SAPBEXstdItem 4 2 3 4" xfId="2457"/>
    <cellStyle name="SAPBEXstdItem 4 2 3 5" xfId="2988"/>
    <cellStyle name="SAPBEXstdItem 4 2 3 6" xfId="3540"/>
    <cellStyle name="SAPBEXstdItem 4 2 4" xfId="462"/>
    <cellStyle name="SAPBEXstdItem 4 2 4 2" xfId="1198"/>
    <cellStyle name="SAPBEXstdItem 4 2 4 3" xfId="2271"/>
    <cellStyle name="SAPBEXstdItem 4 2 4 4" xfId="2680"/>
    <cellStyle name="SAPBEXstdItem 4 2 4 5" xfId="3211"/>
    <cellStyle name="SAPBEXstdItem 4 2 4 6" xfId="3763"/>
    <cellStyle name="SAPBEXstdItem 4 2 5" xfId="693"/>
    <cellStyle name="SAPBEXstdItem 4 2 5 2" xfId="1427"/>
    <cellStyle name="SAPBEXstdItem 4 2 5 3" xfId="2755"/>
    <cellStyle name="SAPBEXstdItem 4 2 5 4" xfId="3286"/>
    <cellStyle name="SAPBEXstdItem 4 2 5 5" xfId="3838"/>
    <cellStyle name="SAPBEXstdItem 4 2 6" xfId="726"/>
    <cellStyle name="SAPBEXstdItem 4 2 6 2" xfId="1460"/>
    <cellStyle name="SAPBEXstdItem 4 2 7" xfId="875"/>
    <cellStyle name="SAPBEXstdItem 4 2 7 2" xfId="1608"/>
    <cellStyle name="SAPBEXstdItem 4 2 8" xfId="920"/>
    <cellStyle name="SAPBEXstdItem 4 2 8 2" xfId="1653"/>
    <cellStyle name="SAPBEXstdItem 4 2 9" xfId="960"/>
    <cellStyle name="SAPBEXstdItem 4 2 9 2" xfId="1693"/>
    <cellStyle name="SAPBEXstdItem 4 3" xfId="543"/>
    <cellStyle name="SAPBEXstdItem 4 3 2" xfId="1278"/>
    <cellStyle name="SAPBEXstdItem 4 3 2 2" xfId="2074"/>
    <cellStyle name="SAPBEXstdItem 4 3 2 3" xfId="2482"/>
    <cellStyle name="SAPBEXstdItem 4 3 2 4" xfId="3013"/>
    <cellStyle name="SAPBEXstdItem 4 3 2 5" xfId="3565"/>
    <cellStyle name="SAPBEXstdItem 4 3 3" xfId="1848"/>
    <cellStyle name="SAPBEXstdItem 4 3 3 2" xfId="2248"/>
    <cellStyle name="SAPBEXstdItem 4 3 3 3" xfId="2657"/>
    <cellStyle name="SAPBEXstdItem 4 3 3 4" xfId="3188"/>
    <cellStyle name="SAPBEXstdItem 4 3 3 5" xfId="3740"/>
    <cellStyle name="SAPBEXstdItem 4 3 4" xfId="2387"/>
    <cellStyle name="SAPBEXstdItem 4 3 4 2" xfId="2823"/>
    <cellStyle name="SAPBEXstdItem 4 3 4 3" xfId="3354"/>
    <cellStyle name="SAPBEXstdItem 4 3 4 4" xfId="3906"/>
    <cellStyle name="SAPBEXstdItem 4 3 5" xfId="2004"/>
    <cellStyle name="SAPBEXstdItem 4 3 6" xfId="2410"/>
    <cellStyle name="SAPBEXstdItem 4 3 7" xfId="2941"/>
    <cellStyle name="SAPBEXstdItem 4 3 8" xfId="3493"/>
    <cellStyle name="SAPBEXstdItem 4 4" xfId="554"/>
    <cellStyle name="SAPBEXstdItem 4 4 2" xfId="1289"/>
    <cellStyle name="SAPBEXstdItem 4 4 3" xfId="2111"/>
    <cellStyle name="SAPBEXstdItem 4 4 4" xfId="2519"/>
    <cellStyle name="SAPBEXstdItem 4 4 5" xfId="3050"/>
    <cellStyle name="SAPBEXstdItem 4 4 6" xfId="3602"/>
    <cellStyle name="SAPBEXstdItem 4 5" xfId="634"/>
    <cellStyle name="SAPBEXstdItem 4 5 2" xfId="1369"/>
    <cellStyle name="SAPBEXstdItem 4 5 3" xfId="2209"/>
    <cellStyle name="SAPBEXstdItem 4 5 4" xfId="2618"/>
    <cellStyle name="SAPBEXstdItem 4 5 5" xfId="3149"/>
    <cellStyle name="SAPBEXstdItem 4 5 6" xfId="3701"/>
    <cellStyle name="SAPBEXstdItem 4 6" xfId="558"/>
    <cellStyle name="SAPBEXstdItem 4 6 2" xfId="1293"/>
    <cellStyle name="SAPBEXstdItem 4 6 3" xfId="2754"/>
    <cellStyle name="SAPBEXstdItem 4 6 4" xfId="3285"/>
    <cellStyle name="SAPBEXstdItem 4 6 5" xfId="3837"/>
    <cellStyle name="SAPBEXstdItem 4 7" xfId="768"/>
    <cellStyle name="SAPBEXstdItem 4 7 2" xfId="1502"/>
    <cellStyle name="SAPBEXstdItem 4 8" xfId="874"/>
    <cellStyle name="SAPBEXstdItem 4 8 2" xfId="1607"/>
    <cellStyle name="SAPBEXstdItem 4 9" xfId="940"/>
    <cellStyle name="SAPBEXstdItem 4 9 2" xfId="1673"/>
    <cellStyle name="SAPBEXstdItem 5" xfId="410"/>
    <cellStyle name="SAPBEXstdItem 5 10" xfId="3426"/>
    <cellStyle name="SAPBEXstdItem 5 2" xfId="411"/>
    <cellStyle name="SAPBEXstdItem 5 2 10" xfId="999"/>
    <cellStyle name="SAPBEXstdItem 5 2 10 2" xfId="1732"/>
    <cellStyle name="SAPBEXstdItem 5 2 11" xfId="1007"/>
    <cellStyle name="SAPBEXstdItem 5 2 11 2" xfId="1740"/>
    <cellStyle name="SAPBEXstdItem 5 2 12" xfId="1036"/>
    <cellStyle name="SAPBEXstdItem 5 2 12 2" xfId="1769"/>
    <cellStyle name="SAPBEXstdItem 5 2 13" xfId="1016"/>
    <cellStyle name="SAPBEXstdItem 5 2 13 2" xfId="1749"/>
    <cellStyle name="SAPBEXstdItem 5 2 14" xfId="1043"/>
    <cellStyle name="SAPBEXstdItem 5 2 14 2" xfId="1776"/>
    <cellStyle name="SAPBEXstdItem 5 2 15" xfId="2170"/>
    <cellStyle name="SAPBEXstdItem 5 2 16" xfId="2875"/>
    <cellStyle name="SAPBEXstdItem 5 2 17" xfId="3427"/>
    <cellStyle name="SAPBEXstdItem 5 2 2" xfId="546"/>
    <cellStyle name="SAPBEXstdItem 5 2 2 2" xfId="1281"/>
    <cellStyle name="SAPBEXstdItem 5 2 2 2 2" xfId="2017"/>
    <cellStyle name="SAPBEXstdItem 5 2 2 2 3" xfId="2425"/>
    <cellStyle name="SAPBEXstdItem 5 2 2 2 4" xfId="2956"/>
    <cellStyle name="SAPBEXstdItem 5 2 2 2 5" xfId="3508"/>
    <cellStyle name="SAPBEXstdItem 5 2 2 3" xfId="1851"/>
    <cellStyle name="SAPBEXstdItem 5 2 2 3 2" xfId="2712"/>
    <cellStyle name="SAPBEXstdItem 5 2 2 3 3" xfId="3243"/>
    <cellStyle name="SAPBEXstdItem 5 2 2 3 4" xfId="3795"/>
    <cellStyle name="SAPBEXstdItem 5 2 2 4" xfId="2390"/>
    <cellStyle name="SAPBEXstdItem 5 2 2 4 2" xfId="2826"/>
    <cellStyle name="SAPBEXstdItem 5 2 2 4 3" xfId="3357"/>
    <cellStyle name="SAPBEXstdItem 5 2 2 4 4" xfId="3909"/>
    <cellStyle name="SAPBEXstdItem 5 2 2 5" xfId="2413"/>
    <cellStyle name="SAPBEXstdItem 5 2 2 6" xfId="2944"/>
    <cellStyle name="SAPBEXstdItem 5 2 2 7" xfId="3496"/>
    <cellStyle name="SAPBEXstdItem 5 2 3" xfId="680"/>
    <cellStyle name="SAPBEXstdItem 5 2 3 2" xfId="1414"/>
    <cellStyle name="SAPBEXstdItem 5 2 3 3" xfId="2048"/>
    <cellStyle name="SAPBEXstdItem 5 2 3 4" xfId="2456"/>
    <cellStyle name="SAPBEXstdItem 5 2 3 5" xfId="2987"/>
    <cellStyle name="SAPBEXstdItem 5 2 3 6" xfId="3539"/>
    <cellStyle name="SAPBEXstdItem 5 2 4" xfId="688"/>
    <cellStyle name="SAPBEXstdItem 5 2 4 2" xfId="1422"/>
    <cellStyle name="SAPBEXstdItem 5 2 4 3" xfId="2272"/>
    <cellStyle name="SAPBEXstdItem 5 2 4 4" xfId="2681"/>
    <cellStyle name="SAPBEXstdItem 5 2 4 5" xfId="3212"/>
    <cellStyle name="SAPBEXstdItem 5 2 4 6" xfId="3764"/>
    <cellStyle name="SAPBEXstdItem 5 2 5" xfId="652"/>
    <cellStyle name="SAPBEXstdItem 5 2 5 2" xfId="1387"/>
    <cellStyle name="SAPBEXstdItem 5 2 5 3" xfId="2328"/>
    <cellStyle name="SAPBEXstdItem 5 2 5 4" xfId="2757"/>
    <cellStyle name="SAPBEXstdItem 5 2 5 5" xfId="3288"/>
    <cellStyle name="SAPBEXstdItem 5 2 5 6" xfId="3840"/>
    <cellStyle name="SAPBEXstdItem 5 2 6" xfId="741"/>
    <cellStyle name="SAPBEXstdItem 5 2 6 2" xfId="1475"/>
    <cellStyle name="SAPBEXstdItem 5 2 7" xfId="791"/>
    <cellStyle name="SAPBEXstdItem 5 2 7 2" xfId="1525"/>
    <cellStyle name="SAPBEXstdItem 5 2 8" xfId="818"/>
    <cellStyle name="SAPBEXstdItem 5 2 8 2" xfId="1552"/>
    <cellStyle name="SAPBEXstdItem 5 2 9" xfId="620"/>
    <cellStyle name="SAPBEXstdItem 5 2 9 2" xfId="1355"/>
    <cellStyle name="SAPBEXstdItem 5 3" xfId="545"/>
    <cellStyle name="SAPBEXstdItem 5 3 2" xfId="1280"/>
    <cellStyle name="SAPBEXstdItem 5 3 2 2" xfId="2016"/>
    <cellStyle name="SAPBEXstdItem 5 3 2 3" xfId="2424"/>
    <cellStyle name="SAPBEXstdItem 5 3 2 4" xfId="2955"/>
    <cellStyle name="SAPBEXstdItem 5 3 2 5" xfId="3507"/>
    <cellStyle name="SAPBEXstdItem 5 3 3" xfId="1850"/>
    <cellStyle name="SAPBEXstdItem 5 3 3 2" xfId="2713"/>
    <cellStyle name="SAPBEXstdItem 5 3 3 3" xfId="3244"/>
    <cellStyle name="SAPBEXstdItem 5 3 3 4" xfId="3796"/>
    <cellStyle name="SAPBEXstdItem 5 3 4" xfId="2389"/>
    <cellStyle name="SAPBEXstdItem 5 3 4 2" xfId="2825"/>
    <cellStyle name="SAPBEXstdItem 5 3 4 3" xfId="3356"/>
    <cellStyle name="SAPBEXstdItem 5 3 4 4" xfId="3908"/>
    <cellStyle name="SAPBEXstdItem 5 3 5" xfId="2412"/>
    <cellStyle name="SAPBEXstdItem 5 3 6" xfId="2943"/>
    <cellStyle name="SAPBEXstdItem 5 3 7" xfId="3495"/>
    <cellStyle name="SAPBEXstdItem 5 4" xfId="467"/>
    <cellStyle name="SAPBEXstdItem 5 4 2" xfId="1203"/>
    <cellStyle name="SAPBEXstdItem 5 4 3" xfId="2110"/>
    <cellStyle name="SAPBEXstdItem 5 4 4" xfId="2518"/>
    <cellStyle name="SAPBEXstdItem 5 4 5" xfId="3049"/>
    <cellStyle name="SAPBEXstdItem 5 4 6" xfId="3601"/>
    <cellStyle name="SAPBEXstdItem 5 5" xfId="690"/>
    <cellStyle name="SAPBEXstdItem 5 5 2" xfId="1424"/>
    <cellStyle name="SAPBEXstdItem 5 5 3" xfId="2600"/>
    <cellStyle name="SAPBEXstdItem 5 5 4" xfId="3131"/>
    <cellStyle name="SAPBEXstdItem 5 5 5" xfId="3683"/>
    <cellStyle name="SAPBEXstdItem 5 6" xfId="591"/>
    <cellStyle name="SAPBEXstdItem 5 6 2" xfId="1326"/>
    <cellStyle name="SAPBEXstdItem 5 6 3" xfId="2756"/>
    <cellStyle name="SAPBEXstdItem 5 6 4" xfId="3287"/>
    <cellStyle name="SAPBEXstdItem 5 6 5" xfId="3839"/>
    <cellStyle name="SAPBEXstdItem 5 7" xfId="876"/>
    <cellStyle name="SAPBEXstdItem 5 7 2" xfId="1609"/>
    <cellStyle name="SAPBEXstdItem 5 8" xfId="1921"/>
    <cellStyle name="SAPBEXstdItem 5 9" xfId="2874"/>
    <cellStyle name="SAPBEXstdItem 6" xfId="539"/>
    <cellStyle name="SAPBEXstdItem 6 2" xfId="1274"/>
    <cellStyle name="SAPBEXstdItem 6 2 2" xfId="2019"/>
    <cellStyle name="SAPBEXstdItem 6 2 3" xfId="2427"/>
    <cellStyle name="SAPBEXstdItem 6 2 4" xfId="2958"/>
    <cellStyle name="SAPBEXstdItem 6 2 5" xfId="3510"/>
    <cellStyle name="SAPBEXstdItem 6 3" xfId="1844"/>
    <cellStyle name="SAPBEXstdItem 6 3 2" xfId="2300"/>
    <cellStyle name="SAPBEXstdItem 6 3 3" xfId="2710"/>
    <cellStyle name="SAPBEXstdItem 6 3 4" xfId="3241"/>
    <cellStyle name="SAPBEXstdItem 6 3 5" xfId="3793"/>
    <cellStyle name="SAPBEXstdItem 6 4" xfId="2383"/>
    <cellStyle name="SAPBEXstdItem 6 4 2" xfId="2819"/>
    <cellStyle name="SAPBEXstdItem 6 4 3" xfId="3350"/>
    <cellStyle name="SAPBEXstdItem 6 4 4" xfId="3902"/>
    <cellStyle name="SAPBEXstdItem 6 5" xfId="2000"/>
    <cellStyle name="SAPBEXstdItem 6 6" xfId="2406"/>
    <cellStyle name="SAPBEXstdItem 6 7" xfId="2937"/>
    <cellStyle name="SAPBEXstdItem 6 8" xfId="3489"/>
    <cellStyle name="SAPBEXstdItem 7" xfId="477"/>
    <cellStyle name="SAPBEXstdItem 7 2" xfId="1212"/>
    <cellStyle name="SAPBEXstdItem 7 3" xfId="2113"/>
    <cellStyle name="SAPBEXstdItem 7 4" xfId="2521"/>
    <cellStyle name="SAPBEXstdItem 7 5" xfId="3052"/>
    <cellStyle name="SAPBEXstdItem 7 6" xfId="3604"/>
    <cellStyle name="SAPBEXstdItem 8" xfId="472"/>
    <cellStyle name="SAPBEXstdItem 8 2" xfId="1208"/>
    <cellStyle name="SAPBEXstdItem 8 3" xfId="2197"/>
    <cellStyle name="SAPBEXstdItem 8 4" xfId="2606"/>
    <cellStyle name="SAPBEXstdItem 8 5" xfId="3137"/>
    <cellStyle name="SAPBEXstdItem 8 6" xfId="3689"/>
    <cellStyle name="SAPBEXstdItem 9" xfId="566"/>
    <cellStyle name="SAPBEXstdItem 9 2" xfId="1301"/>
    <cellStyle name="SAPBEXstdItem 9 3" xfId="2750"/>
    <cellStyle name="SAPBEXstdItem 9 4" xfId="3281"/>
    <cellStyle name="SAPBEXstdItem 9 5" xfId="3833"/>
    <cellStyle name="SAPBEXstdItemX" xfId="412"/>
    <cellStyle name="SAPBEXstdItemX 10" xfId="877"/>
    <cellStyle name="SAPBEXstdItemX 10 2" xfId="1610"/>
    <cellStyle name="SAPBEXstdItemX 11" xfId="921"/>
    <cellStyle name="SAPBEXstdItemX 11 2" xfId="1654"/>
    <cellStyle name="SAPBEXstdItemX 12" xfId="993"/>
    <cellStyle name="SAPBEXstdItemX 12 2" xfId="1726"/>
    <cellStyle name="SAPBEXstdItemX 13" xfId="961"/>
    <cellStyle name="SAPBEXstdItemX 13 2" xfId="1694"/>
    <cellStyle name="SAPBEXstdItemX 14" xfId="1922"/>
    <cellStyle name="SAPBEXstdItemX 15" xfId="2876"/>
    <cellStyle name="SAPBEXstdItemX 16" xfId="3428"/>
    <cellStyle name="SAPBEXstdItemX 2" xfId="413"/>
    <cellStyle name="SAPBEXstdItemX 2 10" xfId="952"/>
    <cellStyle name="SAPBEXstdItemX 2 10 2" xfId="1685"/>
    <cellStyle name="SAPBEXstdItemX 2 11" xfId="955"/>
    <cellStyle name="SAPBEXstdItemX 2 11 2" xfId="1688"/>
    <cellStyle name="SAPBEXstdItemX 2 12" xfId="2169"/>
    <cellStyle name="SAPBEXstdItemX 2 13" xfId="2877"/>
    <cellStyle name="SAPBEXstdItemX 2 14" xfId="3429"/>
    <cellStyle name="SAPBEXstdItemX 2 2" xfId="414"/>
    <cellStyle name="SAPBEXstdItemX 2 2 10" xfId="1026"/>
    <cellStyle name="SAPBEXstdItemX 2 2 10 2" xfId="1759"/>
    <cellStyle name="SAPBEXstdItemX 2 2 11" xfId="1923"/>
    <cellStyle name="SAPBEXstdItemX 2 2 12" xfId="2878"/>
    <cellStyle name="SAPBEXstdItemX 2 2 13" xfId="3430"/>
    <cellStyle name="SAPBEXstdItemX 2 2 2" xfId="549"/>
    <cellStyle name="SAPBEXstdItemX 2 2 2 2" xfId="1284"/>
    <cellStyle name="SAPBEXstdItemX 2 2 2 2 2" xfId="2071"/>
    <cellStyle name="SAPBEXstdItemX 2 2 2 2 3" xfId="2479"/>
    <cellStyle name="SAPBEXstdItemX 2 2 2 2 4" xfId="3010"/>
    <cellStyle name="SAPBEXstdItemX 2 2 2 2 5" xfId="3562"/>
    <cellStyle name="SAPBEXstdItemX 2 2 2 3" xfId="1854"/>
    <cellStyle name="SAPBEXstdItemX 2 2 2 3 2" xfId="2251"/>
    <cellStyle name="SAPBEXstdItemX 2 2 2 3 3" xfId="2660"/>
    <cellStyle name="SAPBEXstdItemX 2 2 2 3 4" xfId="3191"/>
    <cellStyle name="SAPBEXstdItemX 2 2 2 3 5" xfId="3743"/>
    <cellStyle name="SAPBEXstdItemX 2 2 2 4" xfId="2393"/>
    <cellStyle name="SAPBEXstdItemX 2 2 2 4 2" xfId="2829"/>
    <cellStyle name="SAPBEXstdItemX 2 2 2 4 3" xfId="3360"/>
    <cellStyle name="SAPBEXstdItemX 2 2 2 4 4" xfId="3912"/>
    <cellStyle name="SAPBEXstdItemX 2 2 2 5" xfId="2008"/>
    <cellStyle name="SAPBEXstdItemX 2 2 2 6" xfId="2416"/>
    <cellStyle name="SAPBEXstdItemX 2 2 2 7" xfId="2947"/>
    <cellStyle name="SAPBEXstdItemX 2 2 2 8" xfId="3499"/>
    <cellStyle name="SAPBEXstdItemX 2 2 3" xfId="612"/>
    <cellStyle name="SAPBEXstdItemX 2 2 3 2" xfId="1347"/>
    <cellStyle name="SAPBEXstdItemX 2 2 3 3" xfId="2108"/>
    <cellStyle name="SAPBEXstdItemX 2 2 3 4" xfId="2516"/>
    <cellStyle name="SAPBEXstdItemX 2 2 3 5" xfId="3047"/>
    <cellStyle name="SAPBEXstdItemX 2 2 3 6" xfId="3599"/>
    <cellStyle name="SAPBEXstdItemX 2 2 4" xfId="633"/>
    <cellStyle name="SAPBEXstdItemX 2 2 4 2" xfId="1368"/>
    <cellStyle name="SAPBEXstdItemX 2 2 4 3" xfId="2214"/>
    <cellStyle name="SAPBEXstdItemX 2 2 4 4" xfId="2623"/>
    <cellStyle name="SAPBEXstdItemX 2 2 4 5" xfId="3154"/>
    <cellStyle name="SAPBEXstdItemX 2 2 4 6" xfId="3706"/>
    <cellStyle name="SAPBEXstdItemX 2 2 5" xfId="714"/>
    <cellStyle name="SAPBEXstdItemX 2 2 5 2" xfId="1448"/>
    <cellStyle name="SAPBEXstdItemX 2 2 5 3" xfId="2760"/>
    <cellStyle name="SAPBEXstdItemX 2 2 5 4" xfId="3291"/>
    <cellStyle name="SAPBEXstdItemX 2 2 5 5" xfId="3843"/>
    <cellStyle name="SAPBEXstdItemX 2 2 6" xfId="732"/>
    <cellStyle name="SAPBEXstdItemX 2 2 6 2" xfId="1466"/>
    <cellStyle name="SAPBEXstdItemX 2 2 7" xfId="879"/>
    <cellStyle name="SAPBEXstdItemX 2 2 7 2" xfId="1612"/>
    <cellStyle name="SAPBEXstdItemX 2 2 8" xfId="923"/>
    <cellStyle name="SAPBEXstdItemX 2 2 8 2" xfId="1656"/>
    <cellStyle name="SAPBEXstdItemX 2 2 9" xfId="966"/>
    <cellStyle name="SAPBEXstdItemX 2 2 9 2" xfId="1699"/>
    <cellStyle name="SAPBEXstdItemX 2 3" xfId="548"/>
    <cellStyle name="SAPBEXstdItemX 2 3 2" xfId="1283"/>
    <cellStyle name="SAPBEXstdItemX 2 3 2 2" xfId="2015"/>
    <cellStyle name="SAPBEXstdItemX 2 3 2 3" xfId="2423"/>
    <cellStyle name="SAPBEXstdItemX 2 3 2 4" xfId="2954"/>
    <cellStyle name="SAPBEXstdItemX 2 3 2 5" xfId="3506"/>
    <cellStyle name="SAPBEXstdItemX 2 3 3" xfId="1853"/>
    <cellStyle name="SAPBEXstdItemX 2 3 3 2" xfId="2302"/>
    <cellStyle name="SAPBEXstdItemX 2 3 3 3" xfId="2714"/>
    <cellStyle name="SAPBEXstdItemX 2 3 3 4" xfId="3245"/>
    <cellStyle name="SAPBEXstdItemX 2 3 3 5" xfId="3797"/>
    <cellStyle name="SAPBEXstdItemX 2 3 4" xfId="2392"/>
    <cellStyle name="SAPBEXstdItemX 2 3 4 2" xfId="2828"/>
    <cellStyle name="SAPBEXstdItemX 2 3 4 3" xfId="3359"/>
    <cellStyle name="SAPBEXstdItemX 2 3 4 4" xfId="3911"/>
    <cellStyle name="SAPBEXstdItemX 2 3 5" xfId="2007"/>
    <cellStyle name="SAPBEXstdItemX 2 3 6" xfId="2415"/>
    <cellStyle name="SAPBEXstdItemX 2 3 7" xfId="2946"/>
    <cellStyle name="SAPBEXstdItemX 2 3 8" xfId="3498"/>
    <cellStyle name="SAPBEXstdItemX 2 4" xfId="609"/>
    <cellStyle name="SAPBEXstdItemX 2 4 2" xfId="1344"/>
    <cellStyle name="SAPBEXstdItemX 2 4 3" xfId="2047"/>
    <cellStyle name="SAPBEXstdItemX 2 4 4" xfId="2455"/>
    <cellStyle name="SAPBEXstdItemX 2 4 5" xfId="2986"/>
    <cellStyle name="SAPBEXstdItemX 2 4 6" xfId="3538"/>
    <cellStyle name="SAPBEXstdItemX 2 5" xfId="618"/>
    <cellStyle name="SAPBEXstdItemX 2 5 2" xfId="1353"/>
    <cellStyle name="SAPBEXstdItemX 2 5 3" xfId="2273"/>
    <cellStyle name="SAPBEXstdItemX 2 5 4" xfId="2682"/>
    <cellStyle name="SAPBEXstdItemX 2 5 5" xfId="3213"/>
    <cellStyle name="SAPBEXstdItemX 2 5 6" xfId="3765"/>
    <cellStyle name="SAPBEXstdItemX 2 6" xfId="616"/>
    <cellStyle name="SAPBEXstdItemX 2 6 2" xfId="1351"/>
    <cellStyle name="SAPBEXstdItemX 2 6 3" xfId="2759"/>
    <cellStyle name="SAPBEXstdItemX 2 6 4" xfId="3290"/>
    <cellStyle name="SAPBEXstdItemX 2 6 5" xfId="3842"/>
    <cellStyle name="SAPBEXstdItemX 2 7" xfId="622"/>
    <cellStyle name="SAPBEXstdItemX 2 7 2" xfId="1357"/>
    <cellStyle name="SAPBEXstdItemX 2 8" xfId="878"/>
    <cellStyle name="SAPBEXstdItemX 2 8 2" xfId="1611"/>
    <cellStyle name="SAPBEXstdItemX 2 9" xfId="922"/>
    <cellStyle name="SAPBEXstdItemX 2 9 2" xfId="1655"/>
    <cellStyle name="SAPBEXstdItemX 3" xfId="415"/>
    <cellStyle name="SAPBEXstdItemX 3 10" xfId="930"/>
    <cellStyle name="SAPBEXstdItemX 3 10 2" xfId="1663"/>
    <cellStyle name="SAPBEXstdItemX 3 11" xfId="2137"/>
    <cellStyle name="SAPBEXstdItemX 3 12" xfId="2879"/>
    <cellStyle name="SAPBEXstdItemX 3 13" xfId="3431"/>
    <cellStyle name="SAPBEXstdItemX 3 2" xfId="550"/>
    <cellStyle name="SAPBEXstdItemX 3 2 2" xfId="1285"/>
    <cellStyle name="SAPBEXstdItemX 3 2 2 2" xfId="2070"/>
    <cellStyle name="SAPBEXstdItemX 3 2 2 3" xfId="2478"/>
    <cellStyle name="SAPBEXstdItemX 3 2 2 4" xfId="3009"/>
    <cellStyle name="SAPBEXstdItemX 3 2 2 5" xfId="3561"/>
    <cellStyle name="SAPBEXstdItemX 3 2 3" xfId="1855"/>
    <cellStyle name="SAPBEXstdItemX 3 2 3 2" xfId="2252"/>
    <cellStyle name="SAPBEXstdItemX 3 2 3 3" xfId="2661"/>
    <cellStyle name="SAPBEXstdItemX 3 2 3 4" xfId="3192"/>
    <cellStyle name="SAPBEXstdItemX 3 2 3 5" xfId="3744"/>
    <cellStyle name="SAPBEXstdItemX 3 2 4" xfId="2394"/>
    <cellStyle name="SAPBEXstdItemX 3 2 4 2" xfId="2830"/>
    <cellStyle name="SAPBEXstdItemX 3 2 4 3" xfId="3361"/>
    <cellStyle name="SAPBEXstdItemX 3 2 4 4" xfId="3913"/>
    <cellStyle name="SAPBEXstdItemX 3 2 5" xfId="2009"/>
    <cellStyle name="SAPBEXstdItemX 3 2 6" xfId="2417"/>
    <cellStyle name="SAPBEXstdItemX 3 2 7" xfId="2948"/>
    <cellStyle name="SAPBEXstdItemX 3 2 8" xfId="3500"/>
    <cellStyle name="SAPBEXstdItemX 3 3" xfId="610"/>
    <cellStyle name="SAPBEXstdItemX 3 3 2" xfId="1345"/>
    <cellStyle name="SAPBEXstdItemX 3 3 3" xfId="2107"/>
    <cellStyle name="SAPBEXstdItemX 3 3 4" xfId="2515"/>
    <cellStyle name="SAPBEXstdItemX 3 3 5" xfId="3046"/>
    <cellStyle name="SAPBEXstdItemX 3 3 6" xfId="3598"/>
    <cellStyle name="SAPBEXstdItemX 3 4" xfId="623"/>
    <cellStyle name="SAPBEXstdItemX 3 4 2" xfId="1358"/>
    <cellStyle name="SAPBEXstdItemX 3 4 3" xfId="2215"/>
    <cellStyle name="SAPBEXstdItemX 3 4 4" xfId="2624"/>
    <cellStyle name="SAPBEXstdItemX 3 4 5" xfId="3155"/>
    <cellStyle name="SAPBEXstdItemX 3 4 6" xfId="3707"/>
    <cellStyle name="SAPBEXstdItemX 3 5" xfId="676"/>
    <cellStyle name="SAPBEXstdItemX 3 5 2" xfId="1410"/>
    <cellStyle name="SAPBEXstdItemX 3 5 3" xfId="2761"/>
    <cellStyle name="SAPBEXstdItemX 3 5 4" xfId="3292"/>
    <cellStyle name="SAPBEXstdItemX 3 5 5" xfId="3844"/>
    <cellStyle name="SAPBEXstdItemX 3 6" xfId="632"/>
    <cellStyle name="SAPBEXstdItemX 3 6 2" xfId="1367"/>
    <cellStyle name="SAPBEXstdItemX 3 7" xfId="880"/>
    <cellStyle name="SAPBEXstdItemX 3 7 2" xfId="1613"/>
    <cellStyle name="SAPBEXstdItemX 3 8" xfId="924"/>
    <cellStyle name="SAPBEXstdItemX 3 8 2" xfId="1657"/>
    <cellStyle name="SAPBEXstdItemX 3 9" xfId="936"/>
    <cellStyle name="SAPBEXstdItemX 3 9 2" xfId="1669"/>
    <cellStyle name="SAPBEXstdItemX 4" xfId="416"/>
    <cellStyle name="SAPBEXstdItemX 4 10" xfId="935"/>
    <cellStyle name="SAPBEXstdItemX 4 10 2" xfId="1668"/>
    <cellStyle name="SAPBEXstdItemX 4 11" xfId="1004"/>
    <cellStyle name="SAPBEXstdItemX 4 11 2" xfId="1737"/>
    <cellStyle name="SAPBEXstdItemX 4 12" xfId="1924"/>
    <cellStyle name="SAPBEXstdItemX 4 13" xfId="2880"/>
    <cellStyle name="SAPBEXstdItemX 4 14" xfId="3432"/>
    <cellStyle name="SAPBEXstdItemX 4 2" xfId="417"/>
    <cellStyle name="SAPBEXstdItemX 4 2 10" xfId="962"/>
    <cellStyle name="SAPBEXstdItemX 4 2 10 2" xfId="1695"/>
    <cellStyle name="SAPBEXstdItemX 4 2 11" xfId="2305"/>
    <cellStyle name="SAPBEXstdItemX 4 2 12" xfId="2881"/>
    <cellStyle name="SAPBEXstdItemX 4 2 13" xfId="3433"/>
    <cellStyle name="SAPBEXstdItemX 4 2 2" xfId="552"/>
    <cellStyle name="SAPBEXstdItemX 4 2 2 2" xfId="1287"/>
    <cellStyle name="SAPBEXstdItemX 4 2 2 2 2" xfId="2014"/>
    <cellStyle name="SAPBEXstdItemX 4 2 2 2 3" xfId="2422"/>
    <cellStyle name="SAPBEXstdItemX 4 2 2 2 4" xfId="2953"/>
    <cellStyle name="SAPBEXstdItemX 4 2 2 2 5" xfId="3505"/>
    <cellStyle name="SAPBEXstdItemX 4 2 2 3" xfId="1857"/>
    <cellStyle name="SAPBEXstdItemX 4 2 2 3 2" xfId="2303"/>
    <cellStyle name="SAPBEXstdItemX 4 2 2 3 3" xfId="2715"/>
    <cellStyle name="SAPBEXstdItemX 4 2 2 3 4" xfId="3246"/>
    <cellStyle name="SAPBEXstdItemX 4 2 2 3 5" xfId="3798"/>
    <cellStyle name="SAPBEXstdItemX 4 2 2 4" xfId="2396"/>
    <cellStyle name="SAPBEXstdItemX 4 2 2 4 2" xfId="2832"/>
    <cellStyle name="SAPBEXstdItemX 4 2 2 4 3" xfId="3363"/>
    <cellStyle name="SAPBEXstdItemX 4 2 2 4 4" xfId="3915"/>
    <cellStyle name="SAPBEXstdItemX 4 2 2 5" xfId="2011"/>
    <cellStyle name="SAPBEXstdItemX 4 2 2 6" xfId="2419"/>
    <cellStyle name="SAPBEXstdItemX 4 2 2 7" xfId="2950"/>
    <cellStyle name="SAPBEXstdItemX 4 2 2 8" xfId="3502"/>
    <cellStyle name="SAPBEXstdItemX 4 2 3" xfId="606"/>
    <cellStyle name="SAPBEXstdItemX 4 2 3 2" xfId="1341"/>
    <cellStyle name="SAPBEXstdItemX 4 2 3 3" xfId="2046"/>
    <cellStyle name="SAPBEXstdItemX 4 2 3 4" xfId="2454"/>
    <cellStyle name="SAPBEXstdItemX 4 2 3 5" xfId="2985"/>
    <cellStyle name="SAPBEXstdItemX 4 2 3 6" xfId="3537"/>
    <cellStyle name="SAPBEXstdItemX 4 2 4" xfId="464"/>
    <cellStyle name="SAPBEXstdItemX 4 2 4 2" xfId="1200"/>
    <cellStyle name="SAPBEXstdItemX 4 2 4 3" xfId="2274"/>
    <cellStyle name="SAPBEXstdItemX 4 2 4 4" xfId="2683"/>
    <cellStyle name="SAPBEXstdItemX 4 2 4 5" xfId="3214"/>
    <cellStyle name="SAPBEXstdItemX 4 2 4 6" xfId="3766"/>
    <cellStyle name="SAPBEXstdItemX 4 2 5" xfId="692"/>
    <cellStyle name="SAPBEXstdItemX 4 2 5 2" xfId="1426"/>
    <cellStyle name="SAPBEXstdItemX 4 2 5 3" xfId="2763"/>
    <cellStyle name="SAPBEXstdItemX 4 2 5 4" xfId="3294"/>
    <cellStyle name="SAPBEXstdItemX 4 2 5 5" xfId="3846"/>
    <cellStyle name="SAPBEXstdItemX 4 2 6" xfId="720"/>
    <cellStyle name="SAPBEXstdItemX 4 2 6 2" xfId="1454"/>
    <cellStyle name="SAPBEXstdItemX 4 2 7" xfId="882"/>
    <cellStyle name="SAPBEXstdItemX 4 2 7 2" xfId="1615"/>
    <cellStyle name="SAPBEXstdItemX 4 2 8" xfId="926"/>
    <cellStyle name="SAPBEXstdItemX 4 2 8 2" xfId="1659"/>
    <cellStyle name="SAPBEXstdItemX 4 2 9" xfId="932"/>
    <cellStyle name="SAPBEXstdItemX 4 2 9 2" xfId="1665"/>
    <cellStyle name="SAPBEXstdItemX 4 3" xfId="551"/>
    <cellStyle name="SAPBEXstdItemX 4 3 2" xfId="1286"/>
    <cellStyle name="SAPBEXstdItemX 4 3 2 2" xfId="2013"/>
    <cellStyle name="SAPBEXstdItemX 4 3 2 3" xfId="2421"/>
    <cellStyle name="SAPBEXstdItemX 4 3 2 4" xfId="2952"/>
    <cellStyle name="SAPBEXstdItemX 4 3 2 5" xfId="3504"/>
    <cellStyle name="SAPBEXstdItemX 4 3 3" xfId="1856"/>
    <cellStyle name="SAPBEXstdItemX 4 3 3 2" xfId="2304"/>
    <cellStyle name="SAPBEXstdItemX 4 3 3 3" xfId="2716"/>
    <cellStyle name="SAPBEXstdItemX 4 3 3 4" xfId="3247"/>
    <cellStyle name="SAPBEXstdItemX 4 3 3 5" xfId="3799"/>
    <cellStyle name="SAPBEXstdItemX 4 3 4" xfId="2395"/>
    <cellStyle name="SAPBEXstdItemX 4 3 4 2" xfId="2831"/>
    <cellStyle name="SAPBEXstdItemX 4 3 4 3" xfId="3362"/>
    <cellStyle name="SAPBEXstdItemX 4 3 4 4" xfId="3914"/>
    <cellStyle name="SAPBEXstdItemX 4 3 5" xfId="2010"/>
    <cellStyle name="SAPBEXstdItemX 4 3 6" xfId="2418"/>
    <cellStyle name="SAPBEXstdItemX 4 3 7" xfId="2949"/>
    <cellStyle name="SAPBEXstdItemX 4 3 8" xfId="3501"/>
    <cellStyle name="SAPBEXstdItemX 4 4" xfId="607"/>
    <cellStyle name="SAPBEXstdItemX 4 4 2" xfId="1342"/>
    <cellStyle name="SAPBEXstdItemX 4 4 3" xfId="2106"/>
    <cellStyle name="SAPBEXstdItemX 4 4 4" xfId="2514"/>
    <cellStyle name="SAPBEXstdItemX 4 4 5" xfId="3045"/>
    <cellStyle name="SAPBEXstdItemX 4 4 6" xfId="3597"/>
    <cellStyle name="SAPBEXstdItemX 4 5" xfId="608"/>
    <cellStyle name="SAPBEXstdItemX 4 5 2" xfId="1343"/>
    <cellStyle name="SAPBEXstdItemX 4 5 3" xfId="2216"/>
    <cellStyle name="SAPBEXstdItemX 4 5 4" xfId="2625"/>
    <cellStyle name="SAPBEXstdItemX 4 5 5" xfId="3156"/>
    <cellStyle name="SAPBEXstdItemX 4 5 6" xfId="3708"/>
    <cellStyle name="SAPBEXstdItemX 4 6" xfId="671"/>
    <cellStyle name="SAPBEXstdItemX 4 6 2" xfId="1406"/>
    <cellStyle name="SAPBEXstdItemX 4 6 3" xfId="2762"/>
    <cellStyle name="SAPBEXstdItemX 4 6 4" xfId="3293"/>
    <cellStyle name="SAPBEXstdItemX 4 6 5" xfId="3845"/>
    <cellStyle name="SAPBEXstdItemX 4 7" xfId="760"/>
    <cellStyle name="SAPBEXstdItemX 4 7 2" xfId="1494"/>
    <cellStyle name="SAPBEXstdItemX 4 8" xfId="881"/>
    <cellStyle name="SAPBEXstdItemX 4 8 2" xfId="1614"/>
    <cellStyle name="SAPBEXstdItemX 4 9" xfId="925"/>
    <cellStyle name="SAPBEXstdItemX 4 9 2" xfId="1658"/>
    <cellStyle name="SAPBEXstdItemX 5" xfId="547"/>
    <cellStyle name="SAPBEXstdItemX 5 2" xfId="1282"/>
    <cellStyle name="SAPBEXstdItemX 5 2 2" xfId="2072"/>
    <cellStyle name="SAPBEXstdItemX 5 2 3" xfId="2480"/>
    <cellStyle name="SAPBEXstdItemX 5 2 4" xfId="3011"/>
    <cellStyle name="SAPBEXstdItemX 5 2 5" xfId="3563"/>
    <cellStyle name="SAPBEXstdItemX 5 3" xfId="1852"/>
    <cellStyle name="SAPBEXstdItemX 5 3 2" xfId="2250"/>
    <cellStyle name="SAPBEXstdItemX 5 3 3" xfId="2659"/>
    <cellStyle name="SAPBEXstdItemX 5 3 4" xfId="3190"/>
    <cellStyle name="SAPBEXstdItemX 5 3 5" xfId="3742"/>
    <cellStyle name="SAPBEXstdItemX 5 4" xfId="2391"/>
    <cellStyle name="SAPBEXstdItemX 5 4 2" xfId="2827"/>
    <cellStyle name="SAPBEXstdItemX 5 4 3" xfId="3358"/>
    <cellStyle name="SAPBEXstdItemX 5 4 4" xfId="3910"/>
    <cellStyle name="SAPBEXstdItemX 5 5" xfId="2006"/>
    <cellStyle name="SAPBEXstdItemX 5 6" xfId="2414"/>
    <cellStyle name="SAPBEXstdItemX 5 7" xfId="2945"/>
    <cellStyle name="SAPBEXstdItemX 5 8" xfId="3497"/>
    <cellStyle name="SAPBEXstdItemX 6" xfId="461"/>
    <cellStyle name="SAPBEXstdItemX 6 2" xfId="1197"/>
    <cellStyle name="SAPBEXstdItemX 6 3" xfId="2109"/>
    <cellStyle name="SAPBEXstdItemX 6 4" xfId="2517"/>
    <cellStyle name="SAPBEXstdItemX 6 5" xfId="3048"/>
    <cellStyle name="SAPBEXstdItemX 6 6" xfId="3600"/>
    <cellStyle name="SAPBEXstdItemX 7" xfId="694"/>
    <cellStyle name="SAPBEXstdItemX 7 2" xfId="1428"/>
    <cellStyle name="SAPBEXstdItemX 7 3" xfId="2213"/>
    <cellStyle name="SAPBEXstdItemX 7 4" xfId="2622"/>
    <cellStyle name="SAPBEXstdItemX 7 5" xfId="3153"/>
    <cellStyle name="SAPBEXstdItemX 7 6" xfId="3705"/>
    <cellStyle name="SAPBEXstdItemX 8" xfId="704"/>
    <cellStyle name="SAPBEXstdItemX 8 2" xfId="1438"/>
    <cellStyle name="SAPBEXstdItemX 8 3" xfId="2758"/>
    <cellStyle name="SAPBEXstdItemX 8 4" xfId="3289"/>
    <cellStyle name="SAPBEXstdItemX 8 5" xfId="3841"/>
    <cellStyle name="SAPBEXstdItemX 9" xfId="585"/>
    <cellStyle name="SAPBEXstdItemX 9 2" xfId="1320"/>
    <cellStyle name="SAPBEXtitle" xfId="418"/>
    <cellStyle name="SAPBEXundefined" xfId="419"/>
    <cellStyle name="SAPBEXundefined 10" xfId="965"/>
    <cellStyle name="SAPBEXundefined 10 2" xfId="1698"/>
    <cellStyle name="SAPBEXundefined 11" xfId="1925"/>
    <cellStyle name="SAPBEXundefined 12" xfId="2882"/>
    <cellStyle name="SAPBEXundefined 13" xfId="3434"/>
    <cellStyle name="SAPBEXundefined 2" xfId="553"/>
    <cellStyle name="SAPBEXundefined 2 2" xfId="1288"/>
    <cellStyle name="SAPBEXundefined 2 2 2" xfId="2069"/>
    <cellStyle name="SAPBEXundefined 2 2 3" xfId="2477"/>
    <cellStyle name="SAPBEXundefined 2 2 4" xfId="3008"/>
    <cellStyle name="SAPBEXundefined 2 2 5" xfId="3560"/>
    <cellStyle name="SAPBEXundefined 2 3" xfId="1858"/>
    <cellStyle name="SAPBEXundefined 2 3 2" xfId="2253"/>
    <cellStyle name="SAPBEXundefined 2 3 3" xfId="2662"/>
    <cellStyle name="SAPBEXundefined 2 3 4" xfId="3193"/>
    <cellStyle name="SAPBEXundefined 2 3 5" xfId="3745"/>
    <cellStyle name="SAPBEXundefined 2 4" xfId="2397"/>
    <cellStyle name="SAPBEXundefined 2 4 2" xfId="2833"/>
    <cellStyle name="SAPBEXundefined 2 4 3" xfId="3364"/>
    <cellStyle name="SAPBEXundefined 2 4 4" xfId="3916"/>
    <cellStyle name="SAPBEXundefined 2 5" xfId="2012"/>
    <cellStyle name="SAPBEXundefined 2 6" xfId="2420"/>
    <cellStyle name="SAPBEXundefined 2 7" xfId="2951"/>
    <cellStyle name="SAPBEXundefined 2 8" xfId="3503"/>
    <cellStyle name="SAPBEXundefined 3" xfId="605"/>
    <cellStyle name="SAPBEXundefined 3 2" xfId="1340"/>
    <cellStyle name="SAPBEXundefined 3 3" xfId="2105"/>
    <cellStyle name="SAPBEXundefined 3 4" xfId="2513"/>
    <cellStyle name="SAPBEXundefined 3 5" xfId="3044"/>
    <cellStyle name="SAPBEXundefined 3 6" xfId="3596"/>
    <cellStyle name="SAPBEXundefined 4" xfId="625"/>
    <cellStyle name="SAPBEXundefined 4 2" xfId="1360"/>
    <cellStyle name="SAPBEXundefined 4 3" xfId="2217"/>
    <cellStyle name="SAPBEXundefined 4 4" xfId="2626"/>
    <cellStyle name="SAPBEXundefined 4 5" xfId="3157"/>
    <cellStyle name="SAPBEXundefined 4 6" xfId="3709"/>
    <cellStyle name="SAPBEXundefined 5" xfId="754"/>
    <cellStyle name="SAPBEXundefined 5 2" xfId="1488"/>
    <cellStyle name="SAPBEXundefined 5 3" xfId="2764"/>
    <cellStyle name="SAPBEXundefined 5 4" xfId="3295"/>
    <cellStyle name="SAPBEXundefined 5 5" xfId="3847"/>
    <cellStyle name="SAPBEXundefined 6" xfId="664"/>
    <cellStyle name="SAPBEXundefined 6 2" xfId="1399"/>
    <cellStyle name="SAPBEXundefined 7" xfId="883"/>
    <cellStyle name="SAPBEXundefined 7 2" xfId="1616"/>
    <cellStyle name="SAPBEXundefined 8" xfId="928"/>
    <cellStyle name="SAPBEXundefined 8 2" xfId="1661"/>
    <cellStyle name="SAPBEXundefined 9" xfId="931"/>
    <cellStyle name="SAPBEXundefined 9 2" xfId="1664"/>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mvollert/AppData/Local/Microsoft/Windows/Temporary%20Internet%20Files/Content.Outlook/7T3AZ8G0/P3_0%20-%20Aviation%20Projects%20Import%20Info%20Final_sent_Correcte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0"/>
  <sheetViews>
    <sheetView tabSelected="1" topLeftCell="A20" zoomScale="70" zoomScaleNormal="70" workbookViewId="0">
      <selection activeCell="AE8" sqref="AE8"/>
    </sheetView>
  </sheetViews>
  <sheetFormatPr defaultRowHeight="15" x14ac:dyDescent="0.25"/>
  <cols>
    <col min="1" max="1" width="12.5703125" customWidth="1"/>
    <col min="2" max="2" width="12.5703125" style="58" customWidth="1"/>
    <col min="3" max="3" width="10.85546875" customWidth="1"/>
    <col min="5" max="5" width="13.28515625" customWidth="1"/>
    <col min="6" max="6" width="17.7109375" customWidth="1"/>
    <col min="7" max="7" width="11.42578125" customWidth="1"/>
    <col min="8" max="8" width="40.140625" customWidth="1"/>
    <col min="9" max="10" width="14" style="58" customWidth="1"/>
    <col min="11" max="11" width="14.85546875" customWidth="1"/>
    <col min="12" max="12" width="12.140625" customWidth="1"/>
    <col min="13" max="13" width="14.140625" customWidth="1"/>
    <col min="14" max="15" width="14.140625" style="91" customWidth="1"/>
    <col min="16" max="16" width="13.5703125" customWidth="1"/>
    <col min="17" max="17" width="10.42578125" customWidth="1"/>
    <col min="18" max="18" width="14.7109375" customWidth="1"/>
    <col min="19" max="19" width="10.140625" customWidth="1"/>
    <col min="20" max="20" width="10.5703125" customWidth="1"/>
  </cols>
  <sheetData>
    <row r="1" spans="1:20" ht="36" x14ac:dyDescent="0.55000000000000004">
      <c r="K1" s="100" t="s">
        <v>740</v>
      </c>
    </row>
    <row r="2" spans="1:20" x14ac:dyDescent="0.25">
      <c r="S2" t="s">
        <v>76</v>
      </c>
    </row>
    <row r="3" spans="1:20" ht="101.25" customHeight="1" x14ac:dyDescent="0.25">
      <c r="A3" s="39" t="s">
        <v>0</v>
      </c>
      <c r="B3" s="39" t="s">
        <v>692</v>
      </c>
      <c r="C3" s="39" t="s">
        <v>1</v>
      </c>
      <c r="D3" s="39" t="s">
        <v>2</v>
      </c>
      <c r="E3" s="39" t="s">
        <v>3</v>
      </c>
      <c r="F3" s="39" t="s">
        <v>4</v>
      </c>
      <c r="G3" s="39" t="s">
        <v>5</v>
      </c>
      <c r="H3" s="39" t="s">
        <v>6</v>
      </c>
      <c r="I3" s="39" t="s">
        <v>693</v>
      </c>
      <c r="J3" s="39" t="s">
        <v>694</v>
      </c>
      <c r="K3" s="40" t="s">
        <v>8</v>
      </c>
      <c r="L3" s="106" t="s">
        <v>975</v>
      </c>
      <c r="M3" s="55" t="s">
        <v>753</v>
      </c>
      <c r="N3" s="106" t="s">
        <v>754</v>
      </c>
      <c r="O3" s="106" t="s">
        <v>755</v>
      </c>
      <c r="P3" s="107" t="s">
        <v>739</v>
      </c>
    </row>
    <row r="4" spans="1:20" ht="75" x14ac:dyDescent="0.25">
      <c r="A4" s="31" t="s">
        <v>13</v>
      </c>
      <c r="B4" s="31" t="s">
        <v>736</v>
      </c>
      <c r="C4" s="31" t="s">
        <v>21</v>
      </c>
      <c r="D4" s="31" t="s">
        <v>23</v>
      </c>
      <c r="E4" s="31" t="s">
        <v>27</v>
      </c>
      <c r="F4" s="31" t="s">
        <v>34</v>
      </c>
      <c r="G4" s="31" t="s">
        <v>23</v>
      </c>
      <c r="H4" s="26" t="s">
        <v>45</v>
      </c>
      <c r="I4" s="26" t="s">
        <v>62</v>
      </c>
      <c r="J4" s="26" t="s">
        <v>59</v>
      </c>
      <c r="K4" s="25">
        <v>465000</v>
      </c>
      <c r="L4" s="77">
        <v>100</v>
      </c>
      <c r="M4" s="88">
        <v>53.33</v>
      </c>
      <c r="N4" s="126">
        <v>15</v>
      </c>
      <c r="O4" s="126">
        <v>15</v>
      </c>
      <c r="P4" s="128">
        <f t="shared" ref="P4:P23" si="0">SUM(M4:O4)</f>
        <v>83.33</v>
      </c>
      <c r="R4" s="124"/>
      <c r="S4" s="135"/>
      <c r="T4" s="135"/>
    </row>
    <row r="5" spans="1:20" ht="60" x14ac:dyDescent="0.25">
      <c r="A5" s="31" t="s">
        <v>14</v>
      </c>
      <c r="B5" s="31" t="s">
        <v>736</v>
      </c>
      <c r="C5" s="31" t="s">
        <v>21</v>
      </c>
      <c r="D5" s="31" t="s">
        <v>23</v>
      </c>
      <c r="E5" s="31" t="s">
        <v>28</v>
      </c>
      <c r="F5" s="31" t="s">
        <v>35</v>
      </c>
      <c r="G5" s="31" t="s">
        <v>23</v>
      </c>
      <c r="H5" s="26" t="s">
        <v>46</v>
      </c>
      <c r="I5" s="26" t="s">
        <v>62</v>
      </c>
      <c r="J5" s="26" t="s">
        <v>59</v>
      </c>
      <c r="K5" s="25">
        <v>233000</v>
      </c>
      <c r="L5" s="77">
        <v>100</v>
      </c>
      <c r="M5" s="88">
        <v>47.258619183045177</v>
      </c>
      <c r="N5" s="126">
        <v>15</v>
      </c>
      <c r="O5" s="126">
        <v>15</v>
      </c>
      <c r="P5" s="128">
        <f t="shared" si="0"/>
        <v>77.25861918304517</v>
      </c>
      <c r="R5" s="124"/>
      <c r="S5" s="135"/>
      <c r="T5" s="135"/>
    </row>
    <row r="6" spans="1:20" ht="30" x14ac:dyDescent="0.25">
      <c r="A6" s="31" t="s">
        <v>17</v>
      </c>
      <c r="B6" s="31" t="s">
        <v>736</v>
      </c>
      <c r="C6" s="31" t="s">
        <v>22</v>
      </c>
      <c r="D6" s="31" t="s">
        <v>23</v>
      </c>
      <c r="E6" s="31" t="s">
        <v>30</v>
      </c>
      <c r="F6" s="31" t="s">
        <v>38</v>
      </c>
      <c r="G6" s="31" t="s">
        <v>42</v>
      </c>
      <c r="H6" s="26" t="s">
        <v>49</v>
      </c>
      <c r="I6" s="26" t="s">
        <v>64</v>
      </c>
      <c r="J6" s="26" t="s">
        <v>60</v>
      </c>
      <c r="K6" s="25">
        <v>19133000</v>
      </c>
      <c r="L6" s="77">
        <v>100</v>
      </c>
      <c r="M6" s="88">
        <v>30.887106282963309</v>
      </c>
      <c r="N6" s="126">
        <v>15</v>
      </c>
      <c r="O6" s="126">
        <v>15</v>
      </c>
      <c r="P6" s="128">
        <f t="shared" si="0"/>
        <v>60.887106282963309</v>
      </c>
      <c r="R6" s="124"/>
      <c r="S6" s="135"/>
      <c r="T6" s="135"/>
    </row>
    <row r="7" spans="1:20" ht="30" x14ac:dyDescent="0.25">
      <c r="A7" s="102" t="s">
        <v>19</v>
      </c>
      <c r="B7" s="80" t="s">
        <v>736</v>
      </c>
      <c r="C7" s="102" t="s">
        <v>21</v>
      </c>
      <c r="D7" s="132"/>
      <c r="E7" s="102" t="s">
        <v>32</v>
      </c>
      <c r="F7" s="102" t="s">
        <v>40</v>
      </c>
      <c r="G7" s="102" t="s">
        <v>23</v>
      </c>
      <c r="H7" s="102" t="s">
        <v>51</v>
      </c>
      <c r="I7" s="131" t="s">
        <v>62</v>
      </c>
      <c r="J7" s="131" t="s">
        <v>743</v>
      </c>
      <c r="K7" s="30">
        <v>2175000</v>
      </c>
      <c r="L7" s="77">
        <v>100</v>
      </c>
      <c r="M7" s="75">
        <v>28.24</v>
      </c>
      <c r="N7" s="75">
        <v>15</v>
      </c>
      <c r="O7" s="75">
        <v>15</v>
      </c>
      <c r="P7" s="127">
        <f t="shared" si="0"/>
        <v>58.239999999999995</v>
      </c>
      <c r="R7" s="124"/>
      <c r="S7" s="135"/>
      <c r="T7" s="135"/>
    </row>
    <row r="8" spans="1:20" ht="60" x14ac:dyDescent="0.25">
      <c r="A8" s="31" t="s">
        <v>77</v>
      </c>
      <c r="B8" s="31" t="s">
        <v>736</v>
      </c>
      <c r="C8" s="31" t="s">
        <v>21</v>
      </c>
      <c r="D8" s="31" t="s">
        <v>23</v>
      </c>
      <c r="E8" s="31" t="s">
        <v>78</v>
      </c>
      <c r="F8" s="31" t="s">
        <v>79</v>
      </c>
      <c r="G8" s="31" t="s">
        <v>80</v>
      </c>
      <c r="H8" s="26" t="s">
        <v>81</v>
      </c>
      <c r="I8" s="26" t="s">
        <v>64</v>
      </c>
      <c r="J8" s="26" t="s">
        <v>60</v>
      </c>
      <c r="K8" s="25">
        <v>6254000</v>
      </c>
      <c r="L8" s="77">
        <v>100</v>
      </c>
      <c r="M8" s="87">
        <v>24.10122435886008</v>
      </c>
      <c r="N8" s="125">
        <v>15</v>
      </c>
      <c r="O8" s="125">
        <v>15</v>
      </c>
      <c r="P8" s="128">
        <f t="shared" si="0"/>
        <v>54.10122435886008</v>
      </c>
      <c r="R8" s="124"/>
      <c r="S8" s="135"/>
      <c r="T8" s="135"/>
    </row>
    <row r="9" spans="1:20" ht="30" x14ac:dyDescent="0.25">
      <c r="A9" s="102" t="s">
        <v>82</v>
      </c>
      <c r="B9" s="131" t="s">
        <v>736</v>
      </c>
      <c r="C9" s="102" t="s">
        <v>21</v>
      </c>
      <c r="D9" s="102" t="s">
        <v>83</v>
      </c>
      <c r="E9" s="102" t="s">
        <v>84</v>
      </c>
      <c r="F9" s="102" t="s">
        <v>44</v>
      </c>
      <c r="G9" s="102" t="s">
        <v>85</v>
      </c>
      <c r="H9" s="102" t="s">
        <v>86</v>
      </c>
      <c r="I9" s="26" t="s">
        <v>64</v>
      </c>
      <c r="J9" s="101" t="s">
        <v>60</v>
      </c>
      <c r="K9" s="129">
        <v>27948000</v>
      </c>
      <c r="L9" s="77">
        <v>100</v>
      </c>
      <c r="M9" s="88">
        <v>21.83</v>
      </c>
      <c r="N9" s="126">
        <v>15</v>
      </c>
      <c r="O9" s="126">
        <v>15</v>
      </c>
      <c r="P9" s="127">
        <f t="shared" si="0"/>
        <v>51.83</v>
      </c>
      <c r="R9" s="124"/>
      <c r="S9" s="135"/>
      <c r="T9" s="135"/>
    </row>
    <row r="10" spans="1:20" ht="30" x14ac:dyDescent="0.25">
      <c r="A10" s="31" t="s">
        <v>87</v>
      </c>
      <c r="B10" s="31" t="s">
        <v>736</v>
      </c>
      <c r="C10" s="31" t="s">
        <v>22</v>
      </c>
      <c r="D10" s="31" t="s">
        <v>88</v>
      </c>
      <c r="E10" s="31" t="s">
        <v>29</v>
      </c>
      <c r="F10" s="31" t="s">
        <v>89</v>
      </c>
      <c r="G10" s="31" t="s">
        <v>36</v>
      </c>
      <c r="H10" s="26" t="s">
        <v>86</v>
      </c>
      <c r="I10" s="26" t="s">
        <v>62</v>
      </c>
      <c r="J10" s="26" t="s">
        <v>59</v>
      </c>
      <c r="K10" s="25">
        <v>21900000</v>
      </c>
      <c r="L10" s="77">
        <v>100</v>
      </c>
      <c r="M10" s="87">
        <v>21.594583843525275</v>
      </c>
      <c r="N10" s="125">
        <v>15</v>
      </c>
      <c r="O10" s="125">
        <v>15</v>
      </c>
      <c r="P10" s="128">
        <f t="shared" si="0"/>
        <v>51.594583843525271</v>
      </c>
      <c r="R10" s="124"/>
      <c r="S10" s="135"/>
      <c r="T10" s="135"/>
    </row>
    <row r="11" spans="1:20" ht="30" x14ac:dyDescent="0.25">
      <c r="A11" s="31" t="s">
        <v>90</v>
      </c>
      <c r="B11" s="31" t="s">
        <v>736</v>
      </c>
      <c r="C11" s="31" t="s">
        <v>21</v>
      </c>
      <c r="D11" s="31" t="s">
        <v>23</v>
      </c>
      <c r="E11" s="31" t="s">
        <v>91</v>
      </c>
      <c r="F11" s="31" t="s">
        <v>92</v>
      </c>
      <c r="G11" s="31" t="s">
        <v>93</v>
      </c>
      <c r="H11" s="26" t="s">
        <v>94</v>
      </c>
      <c r="I11" s="26" t="s">
        <v>62</v>
      </c>
      <c r="J11" s="26" t="s">
        <v>59</v>
      </c>
      <c r="K11" s="25">
        <v>7457000</v>
      </c>
      <c r="L11" s="77">
        <v>100</v>
      </c>
      <c r="M11" s="87">
        <v>21.435506956949052</v>
      </c>
      <c r="N11" s="125">
        <v>15</v>
      </c>
      <c r="O11" s="125">
        <v>15</v>
      </c>
      <c r="P11" s="128">
        <f t="shared" si="0"/>
        <v>51.435506956949055</v>
      </c>
      <c r="R11" s="124"/>
      <c r="S11" s="135"/>
      <c r="T11" s="135"/>
    </row>
    <row r="12" spans="1:20" ht="30" x14ac:dyDescent="0.25">
      <c r="A12" s="31" t="s">
        <v>110</v>
      </c>
      <c r="B12" s="31" t="s">
        <v>736</v>
      </c>
      <c r="C12" s="31" t="s">
        <v>21</v>
      </c>
      <c r="D12" s="31" t="s">
        <v>26</v>
      </c>
      <c r="E12" s="31" t="s">
        <v>111</v>
      </c>
      <c r="F12" s="31" t="s">
        <v>112</v>
      </c>
      <c r="G12" s="31" t="s">
        <v>41</v>
      </c>
      <c r="H12" s="26" t="s">
        <v>113</v>
      </c>
      <c r="I12" s="26" t="s">
        <v>64</v>
      </c>
      <c r="J12" s="26" t="s">
        <v>60</v>
      </c>
      <c r="K12" s="25">
        <v>40254000</v>
      </c>
      <c r="L12" s="77">
        <v>100</v>
      </c>
      <c r="M12" s="87">
        <v>20.384999107837466</v>
      </c>
      <c r="N12" s="125">
        <v>15</v>
      </c>
      <c r="O12" s="125">
        <v>15</v>
      </c>
      <c r="P12" s="128">
        <f t="shared" si="0"/>
        <v>50.384999107837466</v>
      </c>
      <c r="R12" s="124"/>
      <c r="S12" s="135"/>
      <c r="T12" s="135"/>
    </row>
    <row r="13" spans="1:20" s="91" customFormat="1" ht="30" x14ac:dyDescent="0.25">
      <c r="A13" s="31" t="s">
        <v>115</v>
      </c>
      <c r="B13" s="31" t="s">
        <v>736</v>
      </c>
      <c r="C13" s="31" t="s">
        <v>21</v>
      </c>
      <c r="D13" s="31" t="s">
        <v>116</v>
      </c>
      <c r="E13" s="31" t="s">
        <v>111</v>
      </c>
      <c r="F13" s="31" t="s">
        <v>117</v>
      </c>
      <c r="G13" s="31" t="s">
        <v>118</v>
      </c>
      <c r="H13" s="26" t="s">
        <v>119</v>
      </c>
      <c r="I13" s="26" t="s">
        <v>140</v>
      </c>
      <c r="J13" s="26" t="s">
        <v>139</v>
      </c>
      <c r="K13" s="25">
        <v>141716000</v>
      </c>
      <c r="L13" s="77">
        <v>100</v>
      </c>
      <c r="M13" s="87">
        <v>20.152413518097816</v>
      </c>
      <c r="N13" s="125">
        <v>15</v>
      </c>
      <c r="O13" s="125">
        <v>15</v>
      </c>
      <c r="P13" s="128">
        <f t="shared" si="0"/>
        <v>50.152413518097816</v>
      </c>
      <c r="R13" s="124"/>
      <c r="S13" s="135"/>
      <c r="T13" s="135"/>
    </row>
    <row r="14" spans="1:20" ht="30" x14ac:dyDescent="0.25">
      <c r="A14" s="31" t="s">
        <v>15</v>
      </c>
      <c r="B14" s="31" t="s">
        <v>736</v>
      </c>
      <c r="C14" s="31" t="s">
        <v>22</v>
      </c>
      <c r="D14" s="31" t="s">
        <v>24</v>
      </c>
      <c r="E14" s="31" t="s">
        <v>29</v>
      </c>
      <c r="F14" s="31" t="s">
        <v>36</v>
      </c>
      <c r="G14" s="31" t="s">
        <v>23</v>
      </c>
      <c r="H14" s="26" t="s">
        <v>47</v>
      </c>
      <c r="I14" s="26" t="s">
        <v>62</v>
      </c>
      <c r="J14" s="26" t="s">
        <v>59</v>
      </c>
      <c r="K14" s="25">
        <v>7400000</v>
      </c>
      <c r="L14" s="77">
        <v>100</v>
      </c>
      <c r="M14" s="88">
        <v>34.907378226441296</v>
      </c>
      <c r="N14" s="126">
        <v>15</v>
      </c>
      <c r="O14" s="126">
        <v>0</v>
      </c>
      <c r="P14" s="128">
        <f t="shared" si="0"/>
        <v>49.907378226441296</v>
      </c>
      <c r="R14" s="124"/>
      <c r="S14" s="135"/>
      <c r="T14" s="135"/>
    </row>
    <row r="15" spans="1:20" ht="60" x14ac:dyDescent="0.25">
      <c r="A15" s="5" t="s">
        <v>134</v>
      </c>
      <c r="B15" s="5" t="s">
        <v>736</v>
      </c>
      <c r="C15" s="5" t="s">
        <v>22</v>
      </c>
      <c r="D15" s="5" t="s">
        <v>23</v>
      </c>
      <c r="E15" s="5" t="s">
        <v>135</v>
      </c>
      <c r="F15" s="5" t="s">
        <v>136</v>
      </c>
      <c r="G15" s="5" t="s">
        <v>137</v>
      </c>
      <c r="H15" s="6" t="s">
        <v>138</v>
      </c>
      <c r="I15" s="26" t="s">
        <v>141</v>
      </c>
      <c r="J15" s="26" t="s">
        <v>60</v>
      </c>
      <c r="K15" s="10">
        <v>10053000</v>
      </c>
      <c r="L15" s="77">
        <v>100</v>
      </c>
      <c r="M15" s="87">
        <v>19.455699146976663</v>
      </c>
      <c r="N15" s="125">
        <v>15</v>
      </c>
      <c r="O15" s="125">
        <v>15</v>
      </c>
      <c r="P15" s="128">
        <f t="shared" si="0"/>
        <v>49.455699146976663</v>
      </c>
      <c r="R15" s="124"/>
      <c r="S15" s="135"/>
      <c r="T15" s="135"/>
    </row>
    <row r="16" spans="1:20" s="91" customFormat="1" ht="30" x14ac:dyDescent="0.25">
      <c r="A16" s="26" t="s">
        <v>175</v>
      </c>
      <c r="B16" s="112" t="s">
        <v>736</v>
      </c>
      <c r="C16" s="7" t="s">
        <v>22</v>
      </c>
      <c r="D16" s="26" t="s">
        <v>176</v>
      </c>
      <c r="E16" s="26" t="s">
        <v>177</v>
      </c>
      <c r="F16" s="26" t="s">
        <v>178</v>
      </c>
      <c r="G16" s="26" t="s">
        <v>179</v>
      </c>
      <c r="H16" s="26" t="s">
        <v>180</v>
      </c>
      <c r="I16" s="103" t="s">
        <v>217</v>
      </c>
      <c r="J16" s="26" t="s">
        <v>139</v>
      </c>
      <c r="K16" s="8">
        <v>75924000</v>
      </c>
      <c r="L16" s="104">
        <v>100</v>
      </c>
      <c r="M16" s="88">
        <v>16.313505584130681</v>
      </c>
      <c r="N16" s="126">
        <v>15</v>
      </c>
      <c r="O16" s="126">
        <v>15</v>
      </c>
      <c r="P16" s="128">
        <f t="shared" si="0"/>
        <v>46.313505584130681</v>
      </c>
      <c r="Q16" s="99" t="s">
        <v>76</v>
      </c>
      <c r="R16" s="124"/>
      <c r="S16" s="135"/>
      <c r="T16" s="135"/>
    </row>
    <row r="17" spans="1:20" s="90" customFormat="1" ht="75" x14ac:dyDescent="0.25">
      <c r="A17" s="26" t="s">
        <v>181</v>
      </c>
      <c r="B17" s="113" t="s">
        <v>736</v>
      </c>
      <c r="C17" s="26" t="s">
        <v>21</v>
      </c>
      <c r="D17" s="26" t="s">
        <v>182</v>
      </c>
      <c r="E17" s="26" t="s">
        <v>183</v>
      </c>
      <c r="F17" s="26" t="s">
        <v>184</v>
      </c>
      <c r="G17" s="26" t="s">
        <v>185</v>
      </c>
      <c r="H17" s="26" t="s">
        <v>186</v>
      </c>
      <c r="I17" s="26" t="s">
        <v>64</v>
      </c>
      <c r="J17" s="26" t="s">
        <v>60</v>
      </c>
      <c r="K17" s="8">
        <v>5467000</v>
      </c>
      <c r="L17" s="77">
        <v>100</v>
      </c>
      <c r="M17" s="88">
        <v>16.083464891556886</v>
      </c>
      <c r="N17" s="126">
        <v>15</v>
      </c>
      <c r="O17" s="126">
        <v>15</v>
      </c>
      <c r="P17" s="128">
        <f t="shared" si="0"/>
        <v>46.083464891556886</v>
      </c>
      <c r="R17" s="124"/>
      <c r="S17" s="135"/>
      <c r="T17" s="135"/>
    </row>
    <row r="18" spans="1:20" ht="30" x14ac:dyDescent="0.25">
      <c r="A18" s="6" t="s">
        <v>191</v>
      </c>
      <c r="B18" s="26" t="s">
        <v>736</v>
      </c>
      <c r="C18" s="6" t="s">
        <v>22</v>
      </c>
      <c r="D18" s="6" t="s">
        <v>192</v>
      </c>
      <c r="E18" s="6" t="s">
        <v>183</v>
      </c>
      <c r="F18" s="6" t="s">
        <v>193</v>
      </c>
      <c r="G18" s="6" t="s">
        <v>194</v>
      </c>
      <c r="H18" s="6" t="s">
        <v>86</v>
      </c>
      <c r="I18" s="6" t="s">
        <v>220</v>
      </c>
      <c r="J18" s="6" t="s">
        <v>59</v>
      </c>
      <c r="K18" s="8">
        <v>44650000</v>
      </c>
      <c r="L18" s="77">
        <v>100</v>
      </c>
      <c r="M18" s="88">
        <v>15.772681088781802</v>
      </c>
      <c r="N18" s="126">
        <v>15</v>
      </c>
      <c r="O18" s="126">
        <v>15</v>
      </c>
      <c r="P18" s="128">
        <f t="shared" si="0"/>
        <v>45.772681088781802</v>
      </c>
      <c r="R18" s="124"/>
      <c r="S18" s="135"/>
      <c r="T18" s="135"/>
    </row>
    <row r="19" spans="1:20" ht="75" x14ac:dyDescent="0.25">
      <c r="A19" s="26" t="s">
        <v>195</v>
      </c>
      <c r="B19" s="31" t="s">
        <v>736</v>
      </c>
      <c r="C19" s="26" t="s">
        <v>21</v>
      </c>
      <c r="D19" s="26" t="s">
        <v>196</v>
      </c>
      <c r="E19" s="26" t="s">
        <v>197</v>
      </c>
      <c r="F19" s="26" t="s">
        <v>198</v>
      </c>
      <c r="G19" s="26" t="s">
        <v>199</v>
      </c>
      <c r="H19" s="26" t="s">
        <v>113</v>
      </c>
      <c r="I19" s="26" t="s">
        <v>63</v>
      </c>
      <c r="J19" s="26" t="s">
        <v>60</v>
      </c>
      <c r="K19" s="8">
        <v>62639000</v>
      </c>
      <c r="L19" s="77">
        <v>100</v>
      </c>
      <c r="M19" s="88">
        <v>15.694775505442525</v>
      </c>
      <c r="N19" s="126">
        <v>15</v>
      </c>
      <c r="O19" s="126">
        <v>15</v>
      </c>
      <c r="P19" s="128">
        <f t="shared" si="0"/>
        <v>45.694775505442522</v>
      </c>
      <c r="R19" s="124"/>
      <c r="S19" s="135"/>
      <c r="T19" s="135"/>
    </row>
    <row r="20" spans="1:20" ht="60" x14ac:dyDescent="0.25">
      <c r="A20" s="26" t="s">
        <v>204</v>
      </c>
      <c r="B20" s="31" t="s">
        <v>736</v>
      </c>
      <c r="C20" s="26" t="s">
        <v>21</v>
      </c>
      <c r="D20" s="26" t="s">
        <v>205</v>
      </c>
      <c r="E20" s="26" t="s">
        <v>206</v>
      </c>
      <c r="F20" s="26" t="s">
        <v>207</v>
      </c>
      <c r="G20" s="26" t="s">
        <v>208</v>
      </c>
      <c r="H20" s="26" t="s">
        <v>209</v>
      </c>
      <c r="I20" s="26" t="s">
        <v>217</v>
      </c>
      <c r="J20" s="26" t="s">
        <v>139</v>
      </c>
      <c r="K20" s="8">
        <v>32354000</v>
      </c>
      <c r="L20" s="77">
        <v>100</v>
      </c>
      <c r="M20" s="88">
        <v>15.420290746521285</v>
      </c>
      <c r="N20" s="126">
        <v>15</v>
      </c>
      <c r="O20" s="126">
        <v>15</v>
      </c>
      <c r="P20" s="127">
        <f t="shared" si="0"/>
        <v>45.420290746521289</v>
      </c>
      <c r="R20" s="124"/>
      <c r="S20" s="135"/>
      <c r="T20" s="135"/>
    </row>
    <row r="21" spans="1:20" ht="60" x14ac:dyDescent="0.25">
      <c r="A21" s="26" t="s">
        <v>228</v>
      </c>
      <c r="B21" s="31" t="s">
        <v>736</v>
      </c>
      <c r="C21" s="26" t="s">
        <v>22</v>
      </c>
      <c r="D21" s="26" t="s">
        <v>229</v>
      </c>
      <c r="E21" s="26" t="s">
        <v>30</v>
      </c>
      <c r="F21" s="26" t="s">
        <v>230</v>
      </c>
      <c r="G21" s="26" t="s">
        <v>231</v>
      </c>
      <c r="H21" s="26" t="s">
        <v>232</v>
      </c>
      <c r="I21" s="26" t="s">
        <v>281</v>
      </c>
      <c r="J21" s="26" t="s">
        <v>139</v>
      </c>
      <c r="K21" s="8">
        <v>15311000</v>
      </c>
      <c r="L21" s="77">
        <v>100</v>
      </c>
      <c r="M21" s="87">
        <v>14.867334103772471</v>
      </c>
      <c r="N21" s="125">
        <v>15</v>
      </c>
      <c r="O21" s="125">
        <v>15</v>
      </c>
      <c r="P21" s="128">
        <f t="shared" si="0"/>
        <v>44.867334103772471</v>
      </c>
      <c r="R21" s="124"/>
      <c r="S21" s="135"/>
      <c r="T21" s="135"/>
    </row>
    <row r="22" spans="1:20" ht="75" x14ac:dyDescent="0.25">
      <c r="A22" s="31" t="s">
        <v>334</v>
      </c>
      <c r="B22" s="31" t="s">
        <v>736</v>
      </c>
      <c r="C22" s="31" t="s">
        <v>22</v>
      </c>
      <c r="D22" s="31" t="s">
        <v>335</v>
      </c>
      <c r="E22" s="31" t="s">
        <v>336</v>
      </c>
      <c r="F22" s="31" t="s">
        <v>337</v>
      </c>
      <c r="G22" s="31" t="s">
        <v>338</v>
      </c>
      <c r="H22" s="26" t="s">
        <v>339</v>
      </c>
      <c r="I22" s="26" t="s">
        <v>281</v>
      </c>
      <c r="J22" s="26" t="s">
        <v>139</v>
      </c>
      <c r="K22" s="25">
        <v>62800000</v>
      </c>
      <c r="L22" s="77">
        <v>100</v>
      </c>
      <c r="M22" s="87">
        <v>8.8429527861175075</v>
      </c>
      <c r="N22" s="125">
        <v>15</v>
      </c>
      <c r="O22" s="125">
        <v>15</v>
      </c>
      <c r="P22" s="128">
        <f t="shared" si="0"/>
        <v>38.842952786117507</v>
      </c>
      <c r="R22" s="124"/>
      <c r="S22" s="135"/>
      <c r="T22" s="135"/>
    </row>
    <row r="23" spans="1:20" ht="75" x14ac:dyDescent="0.25">
      <c r="A23" s="112" t="s">
        <v>340</v>
      </c>
      <c r="B23" s="112" t="s">
        <v>736</v>
      </c>
      <c r="C23" s="112" t="s">
        <v>22</v>
      </c>
      <c r="D23" s="112" t="s">
        <v>341</v>
      </c>
      <c r="E23" s="112" t="s">
        <v>336</v>
      </c>
      <c r="F23" s="112" t="s">
        <v>342</v>
      </c>
      <c r="G23" s="112" t="s">
        <v>337</v>
      </c>
      <c r="H23" s="95" t="s">
        <v>339</v>
      </c>
      <c r="I23" s="95" t="s">
        <v>281</v>
      </c>
      <c r="J23" s="95" t="s">
        <v>139</v>
      </c>
      <c r="K23" s="114">
        <v>65500000</v>
      </c>
      <c r="L23" s="94">
        <v>100</v>
      </c>
      <c r="M23" s="120">
        <v>8.8429527838918176</v>
      </c>
      <c r="N23" s="122">
        <v>15</v>
      </c>
      <c r="O23" s="122">
        <v>15</v>
      </c>
      <c r="P23" s="110">
        <f t="shared" si="0"/>
        <v>38.842952783891818</v>
      </c>
      <c r="R23" s="124"/>
      <c r="S23" s="135"/>
      <c r="T23" s="135"/>
    </row>
    <row r="24" spans="1:20" x14ac:dyDescent="0.25">
      <c r="N24" s="91" t="s">
        <v>76</v>
      </c>
      <c r="R24" s="124"/>
      <c r="S24" s="135"/>
      <c r="T24" s="135"/>
    </row>
    <row r="25" spans="1:20" x14ac:dyDescent="0.25">
      <c r="R25" s="124"/>
      <c r="S25" s="135"/>
      <c r="T25" s="135"/>
    </row>
    <row r="26" spans="1:20" x14ac:dyDescent="0.25">
      <c r="R26" s="124"/>
      <c r="S26" s="135"/>
      <c r="T26" s="135"/>
    </row>
    <row r="27" spans="1:20" x14ac:dyDescent="0.25">
      <c r="H27" s="134" t="s">
        <v>76</v>
      </c>
      <c r="R27" s="124"/>
      <c r="S27" s="135"/>
      <c r="T27" s="135"/>
    </row>
    <row r="28" spans="1:20" x14ac:dyDescent="0.25">
      <c r="H28" s="134" t="s">
        <v>76</v>
      </c>
      <c r="R28" s="124"/>
      <c r="S28" s="135"/>
      <c r="T28" s="135"/>
    </row>
    <row r="29" spans="1:20" x14ac:dyDescent="0.25">
      <c r="H29" s="134" t="s">
        <v>76</v>
      </c>
      <c r="O29"/>
      <c r="R29" s="124"/>
      <c r="S29" s="135"/>
      <c r="T29" s="135"/>
    </row>
    <row r="30" spans="1:20" x14ac:dyDescent="0.25">
      <c r="R30" s="124"/>
      <c r="S30" s="135"/>
      <c r="T30" s="135"/>
    </row>
    <row r="31" spans="1:20" x14ac:dyDescent="0.25">
      <c r="R31" s="124"/>
      <c r="S31" s="135"/>
      <c r="T31" s="135"/>
    </row>
    <row r="32" spans="1:20" x14ac:dyDescent="0.25">
      <c r="R32" s="124"/>
      <c r="S32" s="135"/>
      <c r="T32" s="135"/>
    </row>
    <row r="33" spans="18:20" x14ac:dyDescent="0.25">
      <c r="R33" s="124"/>
      <c r="S33" s="135"/>
      <c r="T33" s="135"/>
    </row>
    <row r="34" spans="18:20" x14ac:dyDescent="0.25">
      <c r="R34" s="124"/>
      <c r="S34" s="135"/>
      <c r="T34" s="135"/>
    </row>
    <row r="35" spans="18:20" x14ac:dyDescent="0.25">
      <c r="R35" s="124"/>
      <c r="S35" s="135"/>
      <c r="T35" s="135"/>
    </row>
    <row r="36" spans="18:20" x14ac:dyDescent="0.25">
      <c r="R36" s="124"/>
      <c r="S36" s="135"/>
      <c r="T36" s="135"/>
    </row>
    <row r="37" spans="18:20" x14ac:dyDescent="0.25">
      <c r="R37" s="124"/>
      <c r="S37" s="135"/>
      <c r="T37" s="135"/>
    </row>
    <row r="38" spans="18:20" x14ac:dyDescent="0.25">
      <c r="R38" s="124"/>
      <c r="S38" s="135"/>
      <c r="T38" s="135"/>
    </row>
    <row r="39" spans="18:20" x14ac:dyDescent="0.25">
      <c r="R39" s="124"/>
      <c r="S39" s="135"/>
      <c r="T39" s="135"/>
    </row>
    <row r="40" spans="18:20" x14ac:dyDescent="0.25">
      <c r="R40" s="124"/>
      <c r="S40" s="135"/>
      <c r="T40" s="135"/>
    </row>
  </sheetData>
  <pageMargins left="0.7" right="0.7" top="0.75" bottom="0.75" header="0.3" footer="0.3"/>
  <pageSetup paperSize="5" scale="82" orientation="landscape" r:id="rId1"/>
  <ignoredErrors>
    <ignoredError sqref="P4:P2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40"/>
  <sheetViews>
    <sheetView zoomScale="70" zoomScaleNormal="70" workbookViewId="0">
      <selection activeCell="R1" sqref="R1"/>
    </sheetView>
  </sheetViews>
  <sheetFormatPr defaultRowHeight="15" x14ac:dyDescent="0.25"/>
  <cols>
    <col min="1" max="1" width="12.5703125" customWidth="1"/>
    <col min="2" max="2" width="12.5703125" style="58" customWidth="1"/>
    <col min="3" max="3" width="11" customWidth="1"/>
    <col min="5" max="5" width="13.28515625" customWidth="1"/>
    <col min="6" max="6" width="17.7109375" customWidth="1"/>
    <col min="7" max="7" width="13.42578125" customWidth="1"/>
    <col min="8" max="8" width="40.140625" customWidth="1"/>
    <col min="9" max="9" width="14" style="58" customWidth="1"/>
    <col min="10" max="10" width="14" customWidth="1"/>
    <col min="11" max="11" width="14.85546875" customWidth="1"/>
    <col min="12" max="12" width="12.85546875" style="58" customWidth="1"/>
    <col min="13" max="13" width="15.28515625" customWidth="1"/>
    <col min="14" max="14" width="14.28515625" customWidth="1"/>
    <col min="15" max="15" width="15.140625" customWidth="1"/>
    <col min="16" max="16" width="13.5703125" customWidth="1"/>
    <col min="18" max="18" width="15.85546875" customWidth="1"/>
    <col min="19" max="19" width="12.7109375" customWidth="1"/>
    <col min="20" max="20" width="11.5703125" customWidth="1"/>
  </cols>
  <sheetData>
    <row r="1" spans="1:20" ht="36" x14ac:dyDescent="0.55000000000000004">
      <c r="K1" s="100" t="s">
        <v>740</v>
      </c>
      <c r="S1" t="s">
        <v>76</v>
      </c>
    </row>
    <row r="2" spans="1:20" ht="101.25" customHeight="1" x14ac:dyDescent="0.25">
      <c r="A2" s="39" t="s">
        <v>0</v>
      </c>
      <c r="B2" s="39" t="s">
        <v>692</v>
      </c>
      <c r="C2" s="39" t="s">
        <v>1</v>
      </c>
      <c r="D2" s="39" t="s">
        <v>2</v>
      </c>
      <c r="E2" s="39" t="s">
        <v>3</v>
      </c>
      <c r="F2" s="39" t="s">
        <v>4</v>
      </c>
      <c r="G2" s="39" t="s">
        <v>5</v>
      </c>
      <c r="H2" s="39" t="s">
        <v>6</v>
      </c>
      <c r="I2" s="39" t="s">
        <v>693</v>
      </c>
      <c r="J2" s="39" t="s">
        <v>694</v>
      </c>
      <c r="K2" s="40" t="s">
        <v>8</v>
      </c>
      <c r="L2" s="105" t="s">
        <v>974</v>
      </c>
      <c r="M2" s="55" t="s">
        <v>756</v>
      </c>
      <c r="N2" s="106" t="s">
        <v>757</v>
      </c>
      <c r="O2" s="106" t="s">
        <v>758</v>
      </c>
      <c r="P2" s="107" t="s">
        <v>741</v>
      </c>
      <c r="S2" t="s">
        <v>76</v>
      </c>
      <c r="T2" t="s">
        <v>76</v>
      </c>
    </row>
    <row r="3" spans="1:20" s="134" customFormat="1" ht="131.25" customHeight="1" x14ac:dyDescent="0.25">
      <c r="A3" s="111" t="s">
        <v>742</v>
      </c>
      <c r="B3" s="97" t="s">
        <v>744</v>
      </c>
      <c r="C3" s="97" t="s">
        <v>378</v>
      </c>
      <c r="D3" s="133"/>
      <c r="E3" s="133"/>
      <c r="F3" s="133"/>
      <c r="G3" s="133"/>
      <c r="H3" s="97" t="s">
        <v>745</v>
      </c>
      <c r="I3" s="97" t="s">
        <v>141</v>
      </c>
      <c r="J3" s="97" t="s">
        <v>60</v>
      </c>
      <c r="K3" s="30">
        <v>328500</v>
      </c>
      <c r="L3" s="119">
        <v>100</v>
      </c>
      <c r="M3" s="121">
        <v>41.7</v>
      </c>
      <c r="N3" s="98">
        <v>25</v>
      </c>
      <c r="O3" s="98">
        <v>25</v>
      </c>
      <c r="P3" s="96">
        <f>SUM(M3:O3)</f>
        <v>91.7</v>
      </c>
    </row>
    <row r="4" spans="1:20" ht="60" x14ac:dyDescent="0.25">
      <c r="A4" s="31" t="s">
        <v>14</v>
      </c>
      <c r="B4" s="31" t="s">
        <v>736</v>
      </c>
      <c r="C4" s="31" t="s">
        <v>21</v>
      </c>
      <c r="D4" s="70"/>
      <c r="E4" s="70"/>
      <c r="F4" s="31" t="s">
        <v>28</v>
      </c>
      <c r="G4" s="31" t="s">
        <v>35</v>
      </c>
      <c r="H4" s="31" t="s">
        <v>46</v>
      </c>
      <c r="I4" s="26" t="s">
        <v>62</v>
      </c>
      <c r="J4" s="26" t="s">
        <v>59</v>
      </c>
      <c r="K4" s="30">
        <v>233000</v>
      </c>
      <c r="L4" s="77">
        <v>100</v>
      </c>
      <c r="M4" s="86">
        <v>38.316036488056582</v>
      </c>
      <c r="N4" s="125">
        <v>25</v>
      </c>
      <c r="O4" s="109">
        <v>25</v>
      </c>
      <c r="P4" s="110">
        <f>SUM(M4:O4)</f>
        <v>88.316036488056582</v>
      </c>
      <c r="R4" s="124"/>
      <c r="S4" s="135"/>
      <c r="T4" s="135"/>
    </row>
    <row r="5" spans="1:20" ht="75" x14ac:dyDescent="0.25">
      <c r="A5" s="31" t="s">
        <v>13</v>
      </c>
      <c r="B5" s="80" t="s">
        <v>736</v>
      </c>
      <c r="C5" s="31" t="s">
        <v>21</v>
      </c>
      <c r="D5" s="31" t="s">
        <v>76</v>
      </c>
      <c r="E5" s="31" t="s">
        <v>76</v>
      </c>
      <c r="F5" s="31" t="s">
        <v>27</v>
      </c>
      <c r="G5" s="31" t="s">
        <v>34</v>
      </c>
      <c r="H5" s="31" t="s">
        <v>45</v>
      </c>
      <c r="I5" s="79" t="s">
        <v>62</v>
      </c>
      <c r="J5" s="26" t="s">
        <v>59</v>
      </c>
      <c r="K5" s="30">
        <v>465000</v>
      </c>
      <c r="L5" s="77">
        <v>100</v>
      </c>
      <c r="M5" s="86">
        <v>38.082408445279455</v>
      </c>
      <c r="N5" s="125">
        <v>25</v>
      </c>
      <c r="O5" s="109">
        <v>25</v>
      </c>
      <c r="P5" s="110">
        <f>SUM(M5:O5)</f>
        <v>88.082408445279455</v>
      </c>
      <c r="R5" s="124"/>
      <c r="S5" s="135"/>
      <c r="T5" s="135"/>
    </row>
    <row r="6" spans="1:20" ht="60" x14ac:dyDescent="0.25">
      <c r="A6" s="81" t="s">
        <v>555</v>
      </c>
      <c r="B6" s="82" t="s">
        <v>737</v>
      </c>
      <c r="C6" s="31" t="s">
        <v>378</v>
      </c>
      <c r="D6" s="70"/>
      <c r="E6" s="44" t="s">
        <v>556</v>
      </c>
      <c r="F6" s="44" t="s">
        <v>557</v>
      </c>
      <c r="G6" s="44" t="s">
        <v>558</v>
      </c>
      <c r="H6" s="44" t="s">
        <v>559</v>
      </c>
      <c r="I6" s="83" t="s">
        <v>141</v>
      </c>
      <c r="J6" s="83" t="s">
        <v>60</v>
      </c>
      <c r="K6" s="30">
        <v>187872</v>
      </c>
      <c r="L6" s="77">
        <v>100</v>
      </c>
      <c r="M6" s="87">
        <v>22.07</v>
      </c>
      <c r="N6" s="125">
        <v>25</v>
      </c>
      <c r="O6" s="109">
        <v>25</v>
      </c>
      <c r="P6" s="130">
        <f>SUM(M6:O6)</f>
        <v>72.069999999999993</v>
      </c>
      <c r="R6" s="124"/>
      <c r="S6" s="135"/>
      <c r="T6" s="135"/>
    </row>
    <row r="7" spans="1:20" ht="30" x14ac:dyDescent="0.25">
      <c r="A7" s="31" t="s">
        <v>77</v>
      </c>
      <c r="B7" s="80" t="s">
        <v>736</v>
      </c>
      <c r="C7" s="31" t="s">
        <v>21</v>
      </c>
      <c r="D7" s="70"/>
      <c r="E7" s="31" t="s">
        <v>78</v>
      </c>
      <c r="F7" s="31" t="s">
        <v>79</v>
      </c>
      <c r="G7" s="31" t="s">
        <v>80</v>
      </c>
      <c r="H7" s="31" t="s">
        <v>81</v>
      </c>
      <c r="I7" s="26" t="s">
        <v>64</v>
      </c>
      <c r="J7" s="26" t="s">
        <v>60</v>
      </c>
      <c r="K7" s="30">
        <v>6254000</v>
      </c>
      <c r="L7" s="77">
        <v>100</v>
      </c>
      <c r="M7" s="86">
        <v>20.03353582807749</v>
      </c>
      <c r="N7" s="125">
        <v>25</v>
      </c>
      <c r="O7" s="109">
        <v>25</v>
      </c>
      <c r="P7" s="110">
        <f>SUM(M7:O7)</f>
        <v>70.03353582807749</v>
      </c>
      <c r="R7" s="124"/>
      <c r="S7" s="135"/>
      <c r="T7" s="135"/>
    </row>
    <row r="8" spans="1:20" ht="30" x14ac:dyDescent="0.25">
      <c r="A8" s="31" t="s">
        <v>90</v>
      </c>
      <c r="B8" s="80" t="s">
        <v>736</v>
      </c>
      <c r="C8" s="31" t="s">
        <v>21</v>
      </c>
      <c r="D8" s="70"/>
      <c r="E8" s="31" t="s">
        <v>91</v>
      </c>
      <c r="F8" s="31" t="s">
        <v>92</v>
      </c>
      <c r="G8" s="31" t="s">
        <v>93</v>
      </c>
      <c r="H8" s="31" t="s">
        <v>94</v>
      </c>
      <c r="I8" s="80" t="s">
        <v>62</v>
      </c>
      <c r="J8" s="78" t="s">
        <v>59</v>
      </c>
      <c r="K8" s="30">
        <v>7457000</v>
      </c>
      <c r="L8" s="77">
        <v>100</v>
      </c>
      <c r="M8" s="86">
        <v>18.12</v>
      </c>
      <c r="N8" s="125">
        <v>25</v>
      </c>
      <c r="O8" s="109">
        <v>25</v>
      </c>
      <c r="P8" s="110">
        <f>SUM(M8:O8)</f>
        <v>68.12</v>
      </c>
      <c r="R8" s="124"/>
      <c r="S8" s="135"/>
      <c r="T8" s="135"/>
    </row>
    <row r="9" spans="1:20" ht="30" x14ac:dyDescent="0.25">
      <c r="A9" s="31" t="s">
        <v>396</v>
      </c>
      <c r="B9" s="80" t="s">
        <v>736</v>
      </c>
      <c r="C9" s="31" t="s">
        <v>378</v>
      </c>
      <c r="D9" s="31" t="s">
        <v>397</v>
      </c>
      <c r="E9" s="31" t="s">
        <v>398</v>
      </c>
      <c r="F9" s="31" t="s">
        <v>399</v>
      </c>
      <c r="G9" s="31" t="s">
        <v>189</v>
      </c>
      <c r="H9" s="31" t="s">
        <v>400</v>
      </c>
      <c r="I9" s="26" t="s">
        <v>140</v>
      </c>
      <c r="J9" s="78" t="s">
        <v>539</v>
      </c>
      <c r="K9" s="30">
        <v>14637000</v>
      </c>
      <c r="L9" s="77">
        <v>100</v>
      </c>
      <c r="M9" s="86">
        <v>17.079999999999998</v>
      </c>
      <c r="N9" s="125">
        <v>25</v>
      </c>
      <c r="O9" s="109">
        <v>25</v>
      </c>
      <c r="P9" s="130">
        <f>SUM(M9:O9)</f>
        <v>67.08</v>
      </c>
      <c r="R9" s="124"/>
      <c r="S9" s="135"/>
      <c r="T9" s="135"/>
    </row>
    <row r="10" spans="1:20" ht="30" x14ac:dyDescent="0.25">
      <c r="A10" s="31" t="s">
        <v>105</v>
      </c>
      <c r="B10" s="80" t="s">
        <v>736</v>
      </c>
      <c r="C10" s="31" t="s">
        <v>21</v>
      </c>
      <c r="D10" s="31" t="s">
        <v>106</v>
      </c>
      <c r="E10" s="31" t="s">
        <v>107</v>
      </c>
      <c r="F10" s="31" t="s">
        <v>108</v>
      </c>
      <c r="G10" s="70"/>
      <c r="H10" s="31" t="s">
        <v>109</v>
      </c>
      <c r="I10" s="26" t="s">
        <v>64</v>
      </c>
      <c r="J10" s="78" t="s">
        <v>60</v>
      </c>
      <c r="K10" s="30">
        <v>1780000</v>
      </c>
      <c r="L10" s="77">
        <v>100</v>
      </c>
      <c r="M10" s="86">
        <v>16.57</v>
      </c>
      <c r="N10" s="125">
        <v>25</v>
      </c>
      <c r="O10" s="109">
        <v>25</v>
      </c>
      <c r="P10" s="130">
        <f>SUM(M10:O10)</f>
        <v>66.569999999999993</v>
      </c>
      <c r="R10" s="124"/>
      <c r="S10" s="135"/>
      <c r="T10" s="135"/>
    </row>
    <row r="11" spans="1:20" ht="60" x14ac:dyDescent="0.25">
      <c r="A11" s="81" t="s">
        <v>715</v>
      </c>
      <c r="B11" s="82" t="s">
        <v>737</v>
      </c>
      <c r="C11" s="31" t="s">
        <v>378</v>
      </c>
      <c r="D11" s="70"/>
      <c r="E11" s="44" t="s">
        <v>716</v>
      </c>
      <c r="F11" s="44" t="s">
        <v>717</v>
      </c>
      <c r="G11" s="44" t="s">
        <v>500</v>
      </c>
      <c r="H11" s="44" t="s">
        <v>718</v>
      </c>
      <c r="I11" s="44" t="s">
        <v>141</v>
      </c>
      <c r="J11" s="93" t="s">
        <v>214</v>
      </c>
      <c r="K11" s="30">
        <v>434070</v>
      </c>
      <c r="L11" s="77">
        <v>100</v>
      </c>
      <c r="M11" s="87">
        <v>15.44</v>
      </c>
      <c r="N11" s="125">
        <v>25</v>
      </c>
      <c r="O11" s="109">
        <v>25</v>
      </c>
      <c r="P11" s="130">
        <f>SUM(M11:O11)</f>
        <v>65.44</v>
      </c>
      <c r="R11" s="124"/>
      <c r="S11" s="135"/>
      <c r="T11" s="135"/>
    </row>
    <row r="12" spans="1:20" ht="75" x14ac:dyDescent="0.25">
      <c r="A12" s="31" t="s">
        <v>407</v>
      </c>
      <c r="B12" s="80" t="s">
        <v>736</v>
      </c>
      <c r="C12" s="31" t="s">
        <v>378</v>
      </c>
      <c r="D12" s="70"/>
      <c r="E12" s="31" t="s">
        <v>408</v>
      </c>
      <c r="F12" s="31" t="s">
        <v>249</v>
      </c>
      <c r="G12" s="31" t="s">
        <v>409</v>
      </c>
      <c r="H12" s="31" t="s">
        <v>410</v>
      </c>
      <c r="I12" s="80" t="s">
        <v>62</v>
      </c>
      <c r="J12" s="78" t="s">
        <v>61</v>
      </c>
      <c r="K12" s="30">
        <v>18570000</v>
      </c>
      <c r="L12" s="77">
        <v>100</v>
      </c>
      <c r="M12" s="86">
        <v>15.31</v>
      </c>
      <c r="N12" s="125">
        <v>25</v>
      </c>
      <c r="O12" s="109">
        <v>25</v>
      </c>
      <c r="P12" s="130">
        <f>SUM(M12:O12)</f>
        <v>65.31</v>
      </c>
      <c r="R12" s="124"/>
      <c r="S12" s="135"/>
      <c r="T12" s="135"/>
    </row>
    <row r="13" spans="1:20" ht="90" x14ac:dyDescent="0.25">
      <c r="A13" s="26" t="s">
        <v>411</v>
      </c>
      <c r="B13" s="80" t="s">
        <v>736</v>
      </c>
      <c r="C13" s="26" t="s">
        <v>378</v>
      </c>
      <c r="D13" s="26" t="s">
        <v>412</v>
      </c>
      <c r="E13" s="26" t="s">
        <v>413</v>
      </c>
      <c r="F13" s="26" t="s">
        <v>414</v>
      </c>
      <c r="G13" s="26" t="s">
        <v>415</v>
      </c>
      <c r="H13" s="26" t="s">
        <v>416</v>
      </c>
      <c r="I13" s="80" t="s">
        <v>281</v>
      </c>
      <c r="J13" s="78" t="s">
        <v>139</v>
      </c>
      <c r="K13" s="16">
        <v>6009000</v>
      </c>
      <c r="L13" s="77">
        <v>100</v>
      </c>
      <c r="M13" s="86">
        <v>15.06</v>
      </c>
      <c r="N13" s="125">
        <v>25</v>
      </c>
      <c r="O13" s="109">
        <v>25</v>
      </c>
      <c r="P13" s="130">
        <f>SUM(M13:O13)</f>
        <v>65.06</v>
      </c>
      <c r="R13" s="124"/>
      <c r="S13" s="135"/>
      <c r="T13" s="135"/>
    </row>
    <row r="14" spans="1:20" ht="120" x14ac:dyDescent="0.25">
      <c r="A14" s="31" t="s">
        <v>417</v>
      </c>
      <c r="B14" s="80" t="s">
        <v>736</v>
      </c>
      <c r="C14" s="31" t="s">
        <v>418</v>
      </c>
      <c r="D14" s="70"/>
      <c r="E14" s="31" t="s">
        <v>419</v>
      </c>
      <c r="F14" s="31" t="s">
        <v>390</v>
      </c>
      <c r="G14" s="31" t="s">
        <v>420</v>
      </c>
      <c r="H14" s="31" t="s">
        <v>421</v>
      </c>
      <c r="I14" s="26" t="s">
        <v>140</v>
      </c>
      <c r="J14" s="78" t="s">
        <v>539</v>
      </c>
      <c r="K14" s="30">
        <v>5844000</v>
      </c>
      <c r="L14" s="77">
        <v>100</v>
      </c>
      <c r="M14" s="86">
        <v>15.02</v>
      </c>
      <c r="N14" s="125">
        <v>25</v>
      </c>
      <c r="O14" s="109">
        <v>25</v>
      </c>
      <c r="P14" s="130">
        <f>SUM(M14:O14)</f>
        <v>65.02</v>
      </c>
      <c r="R14" s="124"/>
      <c r="S14" s="135"/>
      <c r="T14" s="135"/>
    </row>
    <row r="15" spans="1:20" ht="60" x14ac:dyDescent="0.25">
      <c r="A15" s="31" t="s">
        <v>144</v>
      </c>
      <c r="B15" s="80" t="s">
        <v>736</v>
      </c>
      <c r="C15" s="31" t="s">
        <v>21</v>
      </c>
      <c r="D15" s="70"/>
      <c r="E15" s="31" t="s">
        <v>145</v>
      </c>
      <c r="F15" s="31" t="s">
        <v>146</v>
      </c>
      <c r="G15" s="31" t="s">
        <v>147</v>
      </c>
      <c r="H15" s="31" t="s">
        <v>148</v>
      </c>
      <c r="I15" s="26" t="s">
        <v>141</v>
      </c>
      <c r="J15" s="78" t="s">
        <v>60</v>
      </c>
      <c r="K15" s="30">
        <v>6419000</v>
      </c>
      <c r="L15" s="77">
        <v>100</v>
      </c>
      <c r="M15" s="86">
        <v>14.73</v>
      </c>
      <c r="N15" s="125">
        <v>25</v>
      </c>
      <c r="O15" s="109">
        <v>25</v>
      </c>
      <c r="P15" s="130">
        <f>SUM(M15:O15)</f>
        <v>64.73</v>
      </c>
      <c r="R15" s="124"/>
      <c r="S15" s="135"/>
      <c r="T15" s="135"/>
    </row>
    <row r="16" spans="1:20" ht="45" x14ac:dyDescent="0.25">
      <c r="A16" s="31" t="s">
        <v>427</v>
      </c>
      <c r="B16" s="80" t="s">
        <v>736</v>
      </c>
      <c r="C16" s="31" t="s">
        <v>378</v>
      </c>
      <c r="D16" s="70"/>
      <c r="E16" s="31" t="s">
        <v>428</v>
      </c>
      <c r="F16" s="31" t="s">
        <v>429</v>
      </c>
      <c r="G16" s="31" t="s">
        <v>430</v>
      </c>
      <c r="H16" s="31" t="s">
        <v>431</v>
      </c>
      <c r="I16" s="26" t="s">
        <v>63</v>
      </c>
      <c r="J16" s="78" t="s">
        <v>60</v>
      </c>
      <c r="K16" s="30">
        <v>12113000</v>
      </c>
      <c r="L16" s="77">
        <v>100</v>
      </c>
      <c r="M16" s="87">
        <v>14.4</v>
      </c>
      <c r="N16" s="125">
        <v>25</v>
      </c>
      <c r="O16" s="109">
        <v>25</v>
      </c>
      <c r="P16" s="110">
        <f>SUM(M16:O16)</f>
        <v>64.400000000000006</v>
      </c>
      <c r="R16" s="124"/>
      <c r="S16" s="135"/>
      <c r="T16" s="135"/>
    </row>
    <row r="17" spans="1:20" ht="90" x14ac:dyDescent="0.25">
      <c r="A17" s="26" t="s">
        <v>542</v>
      </c>
      <c r="B17" s="80" t="s">
        <v>736</v>
      </c>
      <c r="C17" s="26" t="s">
        <v>378</v>
      </c>
      <c r="D17" s="26" t="s">
        <v>543</v>
      </c>
      <c r="E17" s="26" t="s">
        <v>544</v>
      </c>
      <c r="F17" s="26" t="s">
        <v>545</v>
      </c>
      <c r="G17" s="26" t="s">
        <v>40</v>
      </c>
      <c r="H17" s="26" t="s">
        <v>113</v>
      </c>
      <c r="I17" s="26" t="s">
        <v>62</v>
      </c>
      <c r="J17" s="78" t="s">
        <v>61</v>
      </c>
      <c r="K17" s="16">
        <v>24200000</v>
      </c>
      <c r="L17" s="77">
        <v>100</v>
      </c>
      <c r="M17" s="86">
        <v>13.289848639508499</v>
      </c>
      <c r="N17" s="125">
        <v>25</v>
      </c>
      <c r="O17" s="109">
        <v>25</v>
      </c>
      <c r="P17" s="110">
        <f>SUM(M17:O17)</f>
        <v>63.289848639508499</v>
      </c>
      <c r="R17" s="124"/>
      <c r="S17" s="135"/>
      <c r="T17" s="135"/>
    </row>
    <row r="18" spans="1:20" ht="60" x14ac:dyDescent="0.25">
      <c r="A18" s="31" t="s">
        <v>462</v>
      </c>
      <c r="B18" s="80" t="s">
        <v>736</v>
      </c>
      <c r="C18" s="31" t="s">
        <v>378</v>
      </c>
      <c r="D18" s="70"/>
      <c r="E18" s="31" t="s">
        <v>463</v>
      </c>
      <c r="F18" s="31" t="s">
        <v>464</v>
      </c>
      <c r="G18" s="31" t="s">
        <v>465</v>
      </c>
      <c r="H18" s="31" t="s">
        <v>466</v>
      </c>
      <c r="I18" s="26" t="s">
        <v>62</v>
      </c>
      <c r="J18" s="78" t="s">
        <v>59</v>
      </c>
      <c r="K18" s="30">
        <v>3112000</v>
      </c>
      <c r="L18" s="77">
        <v>100</v>
      </c>
      <c r="M18" s="87">
        <v>11.04</v>
      </c>
      <c r="N18" s="125">
        <v>25</v>
      </c>
      <c r="O18" s="109">
        <v>25</v>
      </c>
      <c r="P18" s="130">
        <f>SUM(M18:O18)</f>
        <v>61.04</v>
      </c>
      <c r="R18" s="124"/>
      <c r="S18" s="135"/>
      <c r="T18" s="135"/>
    </row>
    <row r="19" spans="1:20" ht="45" x14ac:dyDescent="0.25">
      <c r="A19" s="81" t="s">
        <v>706</v>
      </c>
      <c r="B19" s="82" t="s">
        <v>737</v>
      </c>
      <c r="C19" s="31" t="s">
        <v>378</v>
      </c>
      <c r="D19" s="70"/>
      <c r="E19" s="44" t="s">
        <v>707</v>
      </c>
      <c r="F19" s="44" t="s">
        <v>394</v>
      </c>
      <c r="G19" s="44" t="s">
        <v>708</v>
      </c>
      <c r="H19" s="44" t="s">
        <v>709</v>
      </c>
      <c r="I19" s="84" t="s">
        <v>141</v>
      </c>
      <c r="J19" s="93" t="s">
        <v>214</v>
      </c>
      <c r="K19" s="30">
        <v>704900</v>
      </c>
      <c r="L19" s="77">
        <v>100</v>
      </c>
      <c r="M19" s="87">
        <v>13.69</v>
      </c>
      <c r="N19" s="125">
        <v>25</v>
      </c>
      <c r="O19" s="109">
        <v>19.25</v>
      </c>
      <c r="P19" s="130">
        <f>SUM(M19:O19)</f>
        <v>57.94</v>
      </c>
      <c r="R19" s="124"/>
      <c r="S19" s="135"/>
      <c r="T19" s="135"/>
    </row>
    <row r="20" spans="1:20" ht="45" x14ac:dyDescent="0.25">
      <c r="A20" s="31" t="s">
        <v>101</v>
      </c>
      <c r="B20" s="196" t="s">
        <v>736</v>
      </c>
      <c r="C20" s="31" t="s">
        <v>21</v>
      </c>
      <c r="D20" s="196"/>
      <c r="E20" s="31" t="s">
        <v>102</v>
      </c>
      <c r="F20" s="31" t="s">
        <v>98</v>
      </c>
      <c r="G20" s="31" t="s">
        <v>103</v>
      </c>
      <c r="H20" s="31" t="s">
        <v>104</v>
      </c>
      <c r="I20" s="196" t="s">
        <v>63</v>
      </c>
      <c r="J20" s="9" t="s">
        <v>60</v>
      </c>
      <c r="K20" s="30">
        <v>36156000</v>
      </c>
      <c r="L20" s="77">
        <v>63</v>
      </c>
      <c r="M20" s="87">
        <v>17.190000000000001</v>
      </c>
      <c r="N20" s="125">
        <v>15.75</v>
      </c>
      <c r="O20" s="122">
        <v>25</v>
      </c>
      <c r="P20" s="123">
        <f>SUM(M20:O20)</f>
        <v>57.94</v>
      </c>
      <c r="R20" s="124"/>
      <c r="S20" s="135"/>
      <c r="T20" s="135"/>
    </row>
    <row r="21" spans="1:20" ht="45" x14ac:dyDescent="0.25">
      <c r="A21" s="26" t="s">
        <v>387</v>
      </c>
      <c r="B21" s="80" t="s">
        <v>736</v>
      </c>
      <c r="C21" s="31" t="s">
        <v>378</v>
      </c>
      <c r="D21" s="70"/>
      <c r="E21" s="31" t="s">
        <v>388</v>
      </c>
      <c r="F21" s="31" t="s">
        <v>389</v>
      </c>
      <c r="G21" s="31" t="s">
        <v>390</v>
      </c>
      <c r="H21" s="31" t="s">
        <v>391</v>
      </c>
      <c r="I21" s="80" t="s">
        <v>140</v>
      </c>
      <c r="J21" s="78" t="s">
        <v>539</v>
      </c>
      <c r="K21" s="30">
        <v>20486000</v>
      </c>
      <c r="L21" s="77">
        <v>23</v>
      </c>
      <c r="M21" s="86">
        <v>17.739999999999998</v>
      </c>
      <c r="N21" s="125">
        <v>5.75</v>
      </c>
      <c r="O21" s="122">
        <v>25</v>
      </c>
      <c r="P21" s="123">
        <f>SUM(M21:O21)</f>
        <v>48.489999999999995</v>
      </c>
      <c r="R21" s="124"/>
      <c r="S21" s="135"/>
      <c r="T21" s="135"/>
    </row>
    <row r="22" spans="1:20" ht="60" x14ac:dyDescent="0.25">
      <c r="A22" s="31" t="s">
        <v>432</v>
      </c>
      <c r="B22" s="80" t="s">
        <v>736</v>
      </c>
      <c r="C22" s="31" t="s">
        <v>378</v>
      </c>
      <c r="D22" s="31" t="s">
        <v>433</v>
      </c>
      <c r="E22" s="31" t="s">
        <v>434</v>
      </c>
      <c r="F22" s="31" t="s">
        <v>435</v>
      </c>
      <c r="G22" s="31" t="s">
        <v>436</v>
      </c>
      <c r="H22" s="31" t="s">
        <v>437</v>
      </c>
      <c r="I22" s="26" t="s">
        <v>62</v>
      </c>
      <c r="J22" s="78" t="s">
        <v>61</v>
      </c>
      <c r="K22" s="30">
        <v>16812000</v>
      </c>
      <c r="L22" s="77">
        <v>14</v>
      </c>
      <c r="M22" s="87">
        <v>13.88</v>
      </c>
      <c r="N22" s="125">
        <v>3.5</v>
      </c>
      <c r="O22" s="109">
        <v>25</v>
      </c>
      <c r="P22" s="123">
        <f>SUM(M22:O22)</f>
        <v>42.38</v>
      </c>
      <c r="R22" s="124"/>
      <c r="S22" s="135"/>
      <c r="T22" s="135"/>
    </row>
    <row r="23" spans="1:20" ht="45" x14ac:dyDescent="0.25">
      <c r="A23" s="31" t="s">
        <v>438</v>
      </c>
      <c r="B23" s="80" t="s">
        <v>736</v>
      </c>
      <c r="C23" s="31" t="s">
        <v>378</v>
      </c>
      <c r="D23" s="70"/>
      <c r="E23" s="31" t="s">
        <v>439</v>
      </c>
      <c r="F23" s="31" t="s">
        <v>440</v>
      </c>
      <c r="G23" s="31" t="s">
        <v>441</v>
      </c>
      <c r="H23" s="31" t="s">
        <v>442</v>
      </c>
      <c r="I23" s="26" t="s">
        <v>140</v>
      </c>
      <c r="J23" s="78" t="s">
        <v>539</v>
      </c>
      <c r="K23" s="30">
        <v>29832000</v>
      </c>
      <c r="L23" s="77">
        <v>100</v>
      </c>
      <c r="M23" s="86">
        <v>13.791065072553028</v>
      </c>
      <c r="N23" s="125">
        <v>25</v>
      </c>
      <c r="O23" s="109">
        <v>0</v>
      </c>
      <c r="P23" s="110">
        <f>SUM(M23:O23)</f>
        <v>38.791065072553025</v>
      </c>
      <c r="R23" s="124"/>
      <c r="S23" s="135"/>
      <c r="T23" s="135"/>
    </row>
    <row r="24" spans="1:20" s="199" customFormat="1" ht="75" x14ac:dyDescent="0.25">
      <c r="A24" s="185" t="s">
        <v>443</v>
      </c>
      <c r="B24" s="195" t="s">
        <v>736</v>
      </c>
      <c r="C24" s="186" t="s">
        <v>378</v>
      </c>
      <c r="D24" s="203"/>
      <c r="E24" s="186" t="s">
        <v>444</v>
      </c>
      <c r="F24" s="186" t="s">
        <v>189</v>
      </c>
      <c r="G24" s="186" t="s">
        <v>445</v>
      </c>
      <c r="H24" s="186" t="s">
        <v>442</v>
      </c>
      <c r="I24" s="185" t="s">
        <v>140</v>
      </c>
      <c r="J24" s="194" t="s">
        <v>539</v>
      </c>
      <c r="K24" s="202">
        <v>23846000</v>
      </c>
      <c r="L24" s="201">
        <v>100</v>
      </c>
      <c r="M24" s="193">
        <v>13.435520199542754</v>
      </c>
      <c r="N24" s="200">
        <v>25</v>
      </c>
      <c r="O24" s="208">
        <v>0</v>
      </c>
      <c r="P24" s="192">
        <f>SUM(M24:O24)</f>
        <v>38.435520199542751</v>
      </c>
      <c r="R24" s="198"/>
      <c r="S24" s="197"/>
      <c r="T24" s="197"/>
    </row>
    <row r="25" spans="1:20" x14ac:dyDescent="0.25">
      <c r="K25" s="85"/>
      <c r="M25" s="89" t="s">
        <v>76</v>
      </c>
      <c r="R25" s="124"/>
      <c r="S25" s="135"/>
      <c r="T25" s="135"/>
    </row>
    <row r="26" spans="1:20" x14ac:dyDescent="0.25">
      <c r="K26" s="85"/>
      <c r="M26" t="s">
        <v>76</v>
      </c>
      <c r="R26" s="124"/>
      <c r="S26" s="135"/>
      <c r="T26" s="135"/>
    </row>
    <row r="27" spans="1:20" x14ac:dyDescent="0.25">
      <c r="F27" t="s">
        <v>76</v>
      </c>
      <c r="K27" s="85"/>
      <c r="R27" s="124"/>
      <c r="S27" s="135"/>
      <c r="T27" s="135"/>
    </row>
    <row r="28" spans="1:20" x14ac:dyDescent="0.25">
      <c r="F28" t="s">
        <v>76</v>
      </c>
      <c r="R28" s="124"/>
      <c r="S28" s="135"/>
      <c r="T28" s="135"/>
    </row>
    <row r="29" spans="1:20" x14ac:dyDescent="0.25">
      <c r="F29" t="s">
        <v>76</v>
      </c>
      <c r="R29" s="124"/>
      <c r="S29" s="135"/>
      <c r="T29" s="135"/>
    </row>
    <row r="30" spans="1:20" x14ac:dyDescent="0.25">
      <c r="R30" s="124"/>
      <c r="S30" s="135"/>
      <c r="T30" s="135"/>
    </row>
    <row r="31" spans="1:20" x14ac:dyDescent="0.25">
      <c r="R31" s="124"/>
      <c r="S31" s="135"/>
      <c r="T31" s="135"/>
    </row>
    <row r="32" spans="1:20" x14ac:dyDescent="0.25">
      <c r="R32" s="124"/>
      <c r="S32" s="135"/>
      <c r="T32" s="135"/>
    </row>
    <row r="33" spans="18:20" x14ac:dyDescent="0.25">
      <c r="R33" s="124"/>
      <c r="S33" s="135"/>
      <c r="T33" s="135"/>
    </row>
    <row r="34" spans="18:20" x14ac:dyDescent="0.25">
      <c r="R34" s="124"/>
      <c r="S34" s="135"/>
      <c r="T34" s="135"/>
    </row>
    <row r="35" spans="18:20" x14ac:dyDescent="0.25">
      <c r="R35" s="124"/>
      <c r="S35" s="135"/>
      <c r="T35" s="135"/>
    </row>
    <row r="36" spans="18:20" x14ac:dyDescent="0.25">
      <c r="R36" s="124"/>
      <c r="S36" s="135"/>
      <c r="T36" s="135"/>
    </row>
    <row r="37" spans="18:20" x14ac:dyDescent="0.25">
      <c r="R37" s="124"/>
      <c r="S37" s="135"/>
      <c r="T37" s="135"/>
    </row>
    <row r="38" spans="18:20" x14ac:dyDescent="0.25">
      <c r="R38" s="124"/>
      <c r="S38" s="135"/>
      <c r="T38" s="135"/>
    </row>
    <row r="39" spans="18:20" x14ac:dyDescent="0.25">
      <c r="R39" s="124"/>
      <c r="S39" s="135"/>
      <c r="T39" s="135"/>
    </row>
    <row r="40" spans="18:20" x14ac:dyDescent="0.25">
      <c r="R40" s="124"/>
      <c r="S40" s="135"/>
      <c r="T40" s="135"/>
    </row>
  </sheetData>
  <pageMargins left="0.7" right="0.7" top="0.75" bottom="0.75" header="0.3" footer="0.3"/>
  <pageSetup orientation="portrait" r:id="rId1"/>
  <ignoredErrors>
    <ignoredError sqref="P3 P4:P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115"/>
  <sheetViews>
    <sheetView topLeftCell="H43" zoomScale="60" zoomScaleNormal="60" zoomScaleSheetLayoutView="50" workbookViewId="0">
      <selection activeCell="AC76" sqref="AC76"/>
    </sheetView>
  </sheetViews>
  <sheetFormatPr defaultRowHeight="15" x14ac:dyDescent="0.25"/>
  <cols>
    <col min="1" max="1" width="11.140625" customWidth="1"/>
    <col min="2" max="2" width="11.5703125" customWidth="1"/>
    <col min="3" max="3" width="9.140625" customWidth="1"/>
    <col min="4" max="6" width="13.7109375" customWidth="1"/>
    <col min="7" max="7" width="46.42578125" customWidth="1"/>
    <col min="8" max="8" width="15" customWidth="1"/>
    <col min="9" max="9" width="18.42578125" customWidth="1"/>
    <col min="10" max="10" width="13.5703125" customWidth="1"/>
    <col min="11" max="11" width="13.42578125" customWidth="1"/>
    <col min="12" max="12" width="14.140625" customWidth="1"/>
    <col min="13" max="13" width="10" customWidth="1"/>
    <col min="14" max="14" width="13" customWidth="1"/>
    <col min="15" max="15" width="12.7109375" customWidth="1"/>
    <col min="16" max="16" width="16.5703125" customWidth="1"/>
    <col min="17" max="17" width="11.28515625" customWidth="1"/>
    <col min="20" max="20" width="14.140625" customWidth="1"/>
    <col min="21" max="21" width="16.5703125" customWidth="1"/>
    <col min="22" max="22" width="12" customWidth="1"/>
    <col min="23" max="23" width="12" style="35" hidden="1" customWidth="1"/>
    <col min="24" max="24" width="16.85546875" style="35" hidden="1" customWidth="1"/>
    <col min="25" max="25" width="39" customWidth="1"/>
    <col min="26" max="26" width="13.42578125" customWidth="1"/>
    <col min="29" max="29" width="10.85546875" customWidth="1"/>
  </cols>
  <sheetData>
    <row r="1" spans="1:29" s="35" customFormat="1" ht="51" customHeight="1" x14ac:dyDescent="0.55000000000000004">
      <c r="T1" s="100" t="s">
        <v>740</v>
      </c>
    </row>
    <row r="2" spans="1:29" ht="32.25" customHeight="1" x14ac:dyDescent="0.25">
      <c r="O2" s="136" t="s">
        <v>74</v>
      </c>
      <c r="P2" s="137"/>
      <c r="Q2" s="137"/>
      <c r="R2" s="137"/>
      <c r="S2" s="137"/>
      <c r="T2" s="137"/>
      <c r="U2" s="137"/>
      <c r="V2" s="138"/>
    </row>
    <row r="3" spans="1:29" ht="93.75" customHeight="1" x14ac:dyDescent="0.25">
      <c r="A3" s="27" t="s">
        <v>0</v>
      </c>
      <c r="B3" s="27" t="s">
        <v>1</v>
      </c>
      <c r="C3" s="27" t="s">
        <v>2</v>
      </c>
      <c r="D3" s="27" t="s">
        <v>3</v>
      </c>
      <c r="E3" s="27" t="s">
        <v>4</v>
      </c>
      <c r="F3" s="27" t="s">
        <v>5</v>
      </c>
      <c r="G3" s="27" t="s">
        <v>6</v>
      </c>
      <c r="H3" s="27" t="s">
        <v>7</v>
      </c>
      <c r="I3" s="28" t="s">
        <v>8</v>
      </c>
      <c r="J3" s="29" t="s">
        <v>695</v>
      </c>
      <c r="K3" s="27" t="s">
        <v>9</v>
      </c>
      <c r="L3" s="27" t="s">
        <v>10</v>
      </c>
      <c r="M3" s="29" t="s">
        <v>11</v>
      </c>
      <c r="N3" s="27" t="s">
        <v>12</v>
      </c>
      <c r="O3" s="23" t="s">
        <v>67</v>
      </c>
      <c r="P3" s="23" t="s">
        <v>68</v>
      </c>
      <c r="Q3" s="23" t="s">
        <v>69</v>
      </c>
      <c r="R3" s="23" t="s">
        <v>70</v>
      </c>
      <c r="S3" s="23" t="s">
        <v>71</v>
      </c>
      <c r="T3" s="23" t="s">
        <v>72</v>
      </c>
      <c r="U3" s="23" t="s">
        <v>73</v>
      </c>
      <c r="V3" s="29" t="s">
        <v>75</v>
      </c>
      <c r="W3" s="29" t="s">
        <v>143</v>
      </c>
      <c r="X3" s="29" t="s">
        <v>282</v>
      </c>
      <c r="Y3" s="55" t="s">
        <v>723</v>
      </c>
      <c r="Z3" s="72" t="s">
        <v>724</v>
      </c>
      <c r="AC3" t="s">
        <v>76</v>
      </c>
    </row>
    <row r="4" spans="1:29" ht="90" customHeight="1" x14ac:dyDescent="0.25">
      <c r="A4" s="26" t="s">
        <v>90</v>
      </c>
      <c r="B4" s="31" t="s">
        <v>21</v>
      </c>
      <c r="C4" s="31" t="s">
        <v>23</v>
      </c>
      <c r="D4" s="31" t="s">
        <v>91</v>
      </c>
      <c r="E4" s="31" t="s">
        <v>92</v>
      </c>
      <c r="F4" s="31" t="s">
        <v>93</v>
      </c>
      <c r="G4" s="26" t="s">
        <v>94</v>
      </c>
      <c r="H4" s="31" t="s">
        <v>54</v>
      </c>
      <c r="I4" s="25">
        <v>7457000</v>
      </c>
      <c r="J4" s="65">
        <v>21.435506956949052</v>
      </c>
      <c r="K4" s="31" t="s">
        <v>59</v>
      </c>
      <c r="L4" s="31" t="s">
        <v>62</v>
      </c>
      <c r="M4" s="33">
        <v>0.51207469999999999</v>
      </c>
      <c r="N4" s="34" t="s">
        <v>66</v>
      </c>
      <c r="O4" s="11">
        <v>0</v>
      </c>
      <c r="P4" s="11">
        <v>20</v>
      </c>
      <c r="Q4" s="11">
        <v>20</v>
      </c>
      <c r="R4" s="11">
        <v>15</v>
      </c>
      <c r="S4" s="11">
        <v>10</v>
      </c>
      <c r="T4" s="11">
        <v>10</v>
      </c>
      <c r="U4" s="11">
        <v>5</v>
      </c>
      <c r="V4" s="76">
        <f>SUM(O4:U4)</f>
        <v>80</v>
      </c>
      <c r="W4" s="4">
        <f>((O4+P4+Q4+R4+S4+T4+U4)*0.15)</f>
        <v>12</v>
      </c>
      <c r="X4" s="4">
        <f>(J4+W4)</f>
        <v>33.435506956949055</v>
      </c>
      <c r="Y4" s="5" t="s">
        <v>957</v>
      </c>
      <c r="Z4" s="77">
        <v>100</v>
      </c>
      <c r="AA4" s="17"/>
      <c r="AC4" s="190"/>
    </row>
    <row r="5" spans="1:29" ht="90" customHeight="1" x14ac:dyDescent="0.25">
      <c r="A5" s="26" t="s">
        <v>365</v>
      </c>
      <c r="B5" s="31" t="s">
        <v>21</v>
      </c>
      <c r="C5" s="31" t="s">
        <v>23</v>
      </c>
      <c r="D5" s="31" t="s">
        <v>366</v>
      </c>
      <c r="E5" s="31" t="s">
        <v>367</v>
      </c>
      <c r="F5" s="31" t="s">
        <v>368</v>
      </c>
      <c r="G5" s="26" t="s">
        <v>369</v>
      </c>
      <c r="H5" s="31" t="s">
        <v>133</v>
      </c>
      <c r="I5" s="25">
        <v>54720000</v>
      </c>
      <c r="J5" s="65">
        <v>4.0613867229611387</v>
      </c>
      <c r="K5" s="31" t="s">
        <v>59</v>
      </c>
      <c r="L5" s="31" t="s">
        <v>220</v>
      </c>
      <c r="M5" s="33">
        <v>21.772293560000001</v>
      </c>
      <c r="N5" s="34" t="s">
        <v>142</v>
      </c>
      <c r="O5" s="11">
        <v>20</v>
      </c>
      <c r="P5" s="11">
        <v>20</v>
      </c>
      <c r="Q5" s="11">
        <v>20</v>
      </c>
      <c r="R5" s="11">
        <v>15</v>
      </c>
      <c r="S5" s="11">
        <v>0</v>
      </c>
      <c r="T5" s="11">
        <v>0</v>
      </c>
      <c r="U5" s="11">
        <v>5</v>
      </c>
      <c r="V5" s="76">
        <f>SUM(O5:U5)</f>
        <v>80</v>
      </c>
      <c r="W5" s="4">
        <f>((O5+P5+Q5+R5+S5+T5+U5)*0.15)</f>
        <v>12</v>
      </c>
      <c r="X5" s="4">
        <f>(J5+W5)</f>
        <v>16.061386722961139</v>
      </c>
      <c r="Y5" s="118"/>
      <c r="Z5" s="77">
        <v>0</v>
      </c>
      <c r="AA5" s="17"/>
      <c r="AC5" s="190"/>
    </row>
    <row r="6" spans="1:29" ht="45" customHeight="1" x14ac:dyDescent="0.25">
      <c r="A6" s="26" t="s">
        <v>293</v>
      </c>
      <c r="B6" s="26" t="s">
        <v>22</v>
      </c>
      <c r="C6" s="26" t="s">
        <v>294</v>
      </c>
      <c r="D6" s="26" t="s">
        <v>241</v>
      </c>
      <c r="E6" s="26" t="s">
        <v>295</v>
      </c>
      <c r="F6" s="26" t="s">
        <v>296</v>
      </c>
      <c r="G6" s="26" t="s">
        <v>297</v>
      </c>
      <c r="H6" s="26" t="s">
        <v>251</v>
      </c>
      <c r="I6" s="8">
        <v>10820000</v>
      </c>
      <c r="J6" s="65">
        <v>11.311510988440368</v>
      </c>
      <c r="K6" s="26" t="s">
        <v>59</v>
      </c>
      <c r="L6" s="26" t="s">
        <v>220</v>
      </c>
      <c r="M6" s="3">
        <v>3.11288316</v>
      </c>
      <c r="N6" s="60" t="s">
        <v>221</v>
      </c>
      <c r="O6" s="2">
        <v>20</v>
      </c>
      <c r="P6" s="2">
        <v>20</v>
      </c>
      <c r="Q6" s="2">
        <v>10</v>
      </c>
      <c r="R6" s="2">
        <v>10</v>
      </c>
      <c r="S6" s="2">
        <v>4</v>
      </c>
      <c r="T6" s="2">
        <v>10</v>
      </c>
      <c r="U6" s="2">
        <v>0</v>
      </c>
      <c r="V6" s="76">
        <f>SUM(O6:U6)</f>
        <v>74</v>
      </c>
      <c r="W6" s="4">
        <f>((O6+P6+Q6+R6+S6+T6+U6)*0.15)</f>
        <v>11.1</v>
      </c>
      <c r="X6" s="4">
        <f>(J6+W6)</f>
        <v>22.411510988440369</v>
      </c>
      <c r="Y6" s="31" t="s">
        <v>730</v>
      </c>
      <c r="Z6" s="77">
        <v>0</v>
      </c>
      <c r="AA6" s="17"/>
      <c r="AC6" s="190"/>
    </row>
    <row r="7" spans="1:29" ht="60" x14ac:dyDescent="0.25">
      <c r="A7" s="26" t="s">
        <v>306</v>
      </c>
      <c r="B7" s="26" t="s">
        <v>22</v>
      </c>
      <c r="C7" s="26" t="s">
        <v>307</v>
      </c>
      <c r="D7" s="26" t="s">
        <v>241</v>
      </c>
      <c r="E7" s="26" t="s">
        <v>308</v>
      </c>
      <c r="F7" s="26" t="s">
        <v>309</v>
      </c>
      <c r="G7" s="26" t="s">
        <v>310</v>
      </c>
      <c r="H7" s="26" t="s">
        <v>251</v>
      </c>
      <c r="I7" s="8">
        <v>10970000</v>
      </c>
      <c r="J7" s="65">
        <v>9.9179334869828164</v>
      </c>
      <c r="K7" s="26" t="s">
        <v>59</v>
      </c>
      <c r="L7" s="26" t="s">
        <v>220</v>
      </c>
      <c r="M7" s="3">
        <v>3.2713816900000001</v>
      </c>
      <c r="N7" s="60" t="s">
        <v>221</v>
      </c>
      <c r="O7" s="2">
        <v>20</v>
      </c>
      <c r="P7" s="2">
        <v>20</v>
      </c>
      <c r="Q7" s="2">
        <v>10</v>
      </c>
      <c r="R7" s="2">
        <v>10</v>
      </c>
      <c r="S7" s="2">
        <v>4</v>
      </c>
      <c r="T7" s="2">
        <v>10</v>
      </c>
      <c r="U7" s="2">
        <v>0</v>
      </c>
      <c r="V7" s="76">
        <f>SUM(O7:U7)</f>
        <v>74</v>
      </c>
      <c r="W7" s="4">
        <f>((O7+P7+Q7+R7+S7+T7+U7)*0.15)</f>
        <v>11.1</v>
      </c>
      <c r="X7" s="4">
        <f>(J7+W7)</f>
        <v>21.017933486982816</v>
      </c>
      <c r="Y7" s="31" t="s">
        <v>750</v>
      </c>
      <c r="Z7" s="77">
        <v>0</v>
      </c>
      <c r="AA7" s="17"/>
      <c r="AC7" s="191"/>
    </row>
    <row r="8" spans="1:29" ht="45" x14ac:dyDescent="0.25">
      <c r="A8" s="26" t="s">
        <v>188</v>
      </c>
      <c r="B8" s="26" t="s">
        <v>21</v>
      </c>
      <c r="C8" s="26" t="s">
        <v>23</v>
      </c>
      <c r="D8" s="26" t="s">
        <v>102</v>
      </c>
      <c r="E8" s="26" t="s">
        <v>189</v>
      </c>
      <c r="F8" s="26" t="s">
        <v>158</v>
      </c>
      <c r="G8" s="26" t="s">
        <v>190</v>
      </c>
      <c r="H8" s="26" t="s">
        <v>54</v>
      </c>
      <c r="I8" s="8">
        <v>152614000</v>
      </c>
      <c r="J8" s="24">
        <v>15.800890044948638</v>
      </c>
      <c r="K8" s="9" t="s">
        <v>215</v>
      </c>
      <c r="L8" s="26" t="s">
        <v>219</v>
      </c>
      <c r="M8" s="3">
        <v>18.393426380000001</v>
      </c>
      <c r="N8" s="60" t="s">
        <v>65</v>
      </c>
      <c r="O8" s="11">
        <v>20</v>
      </c>
      <c r="P8" s="11">
        <v>20</v>
      </c>
      <c r="Q8" s="11">
        <v>15</v>
      </c>
      <c r="R8" s="11">
        <v>10</v>
      </c>
      <c r="S8" s="11">
        <v>6</v>
      </c>
      <c r="T8" s="11">
        <v>0</v>
      </c>
      <c r="U8" s="11">
        <v>0</v>
      </c>
      <c r="V8" s="76">
        <f>SUM(O8:U8)</f>
        <v>71</v>
      </c>
      <c r="W8" s="4">
        <f>((O8+P8+Q8+R8+S8+T8+U8)*0.15)</f>
        <v>10.65</v>
      </c>
      <c r="X8" s="4">
        <f>(J8+W8)</f>
        <v>26.450890044948636</v>
      </c>
      <c r="Y8" s="74"/>
      <c r="Z8" s="77">
        <v>0</v>
      </c>
      <c r="AA8" s="17"/>
      <c r="AC8" s="190"/>
    </row>
    <row r="9" spans="1:29" ht="60" x14ac:dyDescent="0.25">
      <c r="A9" s="26" t="s">
        <v>101</v>
      </c>
      <c r="B9" s="31" t="s">
        <v>21</v>
      </c>
      <c r="C9" s="31" t="s">
        <v>23</v>
      </c>
      <c r="D9" s="31" t="s">
        <v>102</v>
      </c>
      <c r="E9" s="31" t="s">
        <v>98</v>
      </c>
      <c r="F9" s="31" t="s">
        <v>103</v>
      </c>
      <c r="G9" s="26" t="s">
        <v>104</v>
      </c>
      <c r="H9" s="31" t="s">
        <v>56</v>
      </c>
      <c r="I9" s="25">
        <v>36156000</v>
      </c>
      <c r="J9" s="65">
        <v>20.712254186977461</v>
      </c>
      <c r="K9" s="31" t="s">
        <v>60</v>
      </c>
      <c r="L9" s="31" t="s">
        <v>63</v>
      </c>
      <c r="M9" s="33">
        <v>3.2239576900000002</v>
      </c>
      <c r="N9" s="34" t="s">
        <v>66</v>
      </c>
      <c r="O9" s="11">
        <v>0</v>
      </c>
      <c r="P9" s="11">
        <v>20</v>
      </c>
      <c r="Q9" s="11">
        <v>20</v>
      </c>
      <c r="R9" s="11">
        <v>15</v>
      </c>
      <c r="S9" s="11">
        <v>10</v>
      </c>
      <c r="T9" s="11">
        <v>0</v>
      </c>
      <c r="U9" s="11">
        <v>5</v>
      </c>
      <c r="V9" s="76">
        <f>SUM(O9:U9)</f>
        <v>70</v>
      </c>
      <c r="W9" s="4">
        <f>((O9+P9+Q9+R9+S9+T9+U9)*0.15)</f>
        <v>10.5</v>
      </c>
      <c r="X9" s="4">
        <f>(J9+W9)</f>
        <v>31.212254186977461</v>
      </c>
      <c r="Y9" s="31" t="s">
        <v>960</v>
      </c>
      <c r="Z9" s="77">
        <v>0</v>
      </c>
      <c r="AA9" s="17"/>
      <c r="AC9" s="191"/>
    </row>
    <row r="10" spans="1:29" ht="45" x14ac:dyDescent="0.25">
      <c r="A10" s="26" t="s">
        <v>263</v>
      </c>
      <c r="B10" s="26" t="s">
        <v>21</v>
      </c>
      <c r="C10" s="26" t="s">
        <v>264</v>
      </c>
      <c r="D10" s="26" t="s">
        <v>30</v>
      </c>
      <c r="E10" s="26" t="s">
        <v>265</v>
      </c>
      <c r="F10" s="26" t="s">
        <v>266</v>
      </c>
      <c r="G10" s="26" t="s">
        <v>267</v>
      </c>
      <c r="H10" s="26" t="s">
        <v>54</v>
      </c>
      <c r="I10" s="8">
        <v>10339000</v>
      </c>
      <c r="J10" s="65">
        <v>14.100355948597652</v>
      </c>
      <c r="K10" s="26" t="s">
        <v>139</v>
      </c>
      <c r="L10" s="26" t="s">
        <v>281</v>
      </c>
      <c r="M10" s="1">
        <v>0.86413823999999995</v>
      </c>
      <c r="N10" s="60" t="s">
        <v>66</v>
      </c>
      <c r="O10" s="13">
        <v>20</v>
      </c>
      <c r="P10" s="13">
        <v>20</v>
      </c>
      <c r="Q10" s="13">
        <v>0</v>
      </c>
      <c r="R10" s="13">
        <v>10</v>
      </c>
      <c r="S10" s="13">
        <v>10</v>
      </c>
      <c r="T10" s="13">
        <v>10</v>
      </c>
      <c r="U10" s="13">
        <v>0</v>
      </c>
      <c r="V10" s="76">
        <f>SUM(O10:U10)</f>
        <v>70</v>
      </c>
      <c r="W10" s="15">
        <f>((O10+P10+Q10+R10+S10+T10+U10)*0.15)</f>
        <v>10.5</v>
      </c>
      <c r="X10" s="15">
        <f>(J10+W10)</f>
        <v>24.600355948597652</v>
      </c>
      <c r="Y10" s="74"/>
      <c r="Z10" s="77">
        <v>0</v>
      </c>
      <c r="AA10" s="17"/>
      <c r="AC10" s="190"/>
    </row>
    <row r="11" spans="1:29" ht="60" x14ac:dyDescent="0.25">
      <c r="A11" s="26" t="s">
        <v>320</v>
      </c>
      <c r="B11" s="26" t="s">
        <v>22</v>
      </c>
      <c r="C11" s="26" t="s">
        <v>321</v>
      </c>
      <c r="D11" s="26" t="s">
        <v>241</v>
      </c>
      <c r="E11" s="26" t="s">
        <v>296</v>
      </c>
      <c r="F11" s="26" t="s">
        <v>308</v>
      </c>
      <c r="G11" s="26" t="s">
        <v>322</v>
      </c>
      <c r="H11" s="26" t="s">
        <v>251</v>
      </c>
      <c r="I11" s="8">
        <v>8270000</v>
      </c>
      <c r="J11" s="65">
        <v>9.0327500874816771</v>
      </c>
      <c r="K11" s="26" t="s">
        <v>59</v>
      </c>
      <c r="L11" s="26" t="s">
        <v>220</v>
      </c>
      <c r="M11" s="3">
        <v>2.2321726000000002</v>
      </c>
      <c r="N11" s="60" t="s">
        <v>221</v>
      </c>
      <c r="O11" s="2">
        <v>20</v>
      </c>
      <c r="P11" s="2">
        <v>20</v>
      </c>
      <c r="Q11" s="2">
        <v>10</v>
      </c>
      <c r="R11" s="2">
        <v>10</v>
      </c>
      <c r="S11" s="2">
        <v>0</v>
      </c>
      <c r="T11" s="2">
        <v>10</v>
      </c>
      <c r="U11" s="2">
        <v>0</v>
      </c>
      <c r="V11" s="76">
        <f>SUM(O11:U11)</f>
        <v>70</v>
      </c>
      <c r="W11" s="4">
        <f>((O11+P11+Q11+R11+S11+T11+U11)*0.15)</f>
        <v>10.5</v>
      </c>
      <c r="X11" s="4">
        <f>(J11+W11)</f>
        <v>19.532750087481677</v>
      </c>
      <c r="Y11" s="31" t="s">
        <v>750</v>
      </c>
      <c r="Z11" s="77">
        <v>0</v>
      </c>
      <c r="AA11" s="17"/>
      <c r="AC11" s="190"/>
    </row>
    <row r="12" spans="1:29" ht="60" x14ac:dyDescent="0.25">
      <c r="A12" s="26" t="s">
        <v>352</v>
      </c>
      <c r="B12" s="31" t="s">
        <v>21</v>
      </c>
      <c r="C12" s="31" t="s">
        <v>23</v>
      </c>
      <c r="D12" s="31" t="s">
        <v>353</v>
      </c>
      <c r="E12" s="31" t="s">
        <v>278</v>
      </c>
      <c r="F12" s="31" t="s">
        <v>354</v>
      </c>
      <c r="G12" s="26" t="s">
        <v>355</v>
      </c>
      <c r="H12" s="31" t="s">
        <v>133</v>
      </c>
      <c r="I12" s="25">
        <v>857000</v>
      </c>
      <c r="J12" s="65">
        <v>7.7539478125157846</v>
      </c>
      <c r="K12" s="31" t="s">
        <v>59</v>
      </c>
      <c r="L12" s="31" t="s">
        <v>62</v>
      </c>
      <c r="M12" s="33">
        <v>0.73299192000000002</v>
      </c>
      <c r="N12" s="34" t="s">
        <v>142</v>
      </c>
      <c r="O12" s="11">
        <v>0</v>
      </c>
      <c r="P12" s="11">
        <v>20</v>
      </c>
      <c r="Q12" s="11">
        <v>20</v>
      </c>
      <c r="R12" s="11">
        <v>15</v>
      </c>
      <c r="S12" s="11">
        <v>0</v>
      </c>
      <c r="T12" s="11">
        <v>10</v>
      </c>
      <c r="U12" s="11">
        <v>5</v>
      </c>
      <c r="V12" s="76">
        <f>SUM(O12:U12)</f>
        <v>70</v>
      </c>
      <c r="W12" s="4">
        <f>((O12+P12+Q12+R12+S12+T12+U12)*0.15)</f>
        <v>10.5</v>
      </c>
      <c r="X12" s="4">
        <f>(J12+W12)</f>
        <v>18.253947812515783</v>
      </c>
      <c r="Y12" s="118"/>
      <c r="Z12" s="77">
        <v>0</v>
      </c>
      <c r="AA12" s="17"/>
      <c r="AC12" s="190"/>
    </row>
    <row r="13" spans="1:29" ht="60" x14ac:dyDescent="0.25">
      <c r="A13" s="26" t="s">
        <v>358</v>
      </c>
      <c r="B13" s="31" t="s">
        <v>22</v>
      </c>
      <c r="C13" s="31" t="s">
        <v>359</v>
      </c>
      <c r="D13" s="31" t="s">
        <v>241</v>
      </c>
      <c r="E13" s="31" t="s">
        <v>309</v>
      </c>
      <c r="F13" s="31" t="s">
        <v>360</v>
      </c>
      <c r="G13" s="26" t="s">
        <v>361</v>
      </c>
      <c r="H13" s="31" t="s">
        <v>251</v>
      </c>
      <c r="I13" s="25">
        <v>10820000</v>
      </c>
      <c r="J13" s="65">
        <v>7.1178840521829905</v>
      </c>
      <c r="K13" s="31" t="s">
        <v>59</v>
      </c>
      <c r="L13" s="31" t="s">
        <v>220</v>
      </c>
      <c r="M13" s="33">
        <v>3.08770904</v>
      </c>
      <c r="N13" s="34" t="s">
        <v>221</v>
      </c>
      <c r="O13" s="11">
        <v>20</v>
      </c>
      <c r="P13" s="11">
        <v>20</v>
      </c>
      <c r="Q13" s="11">
        <v>10</v>
      </c>
      <c r="R13" s="11">
        <v>10</v>
      </c>
      <c r="S13" s="11">
        <v>0</v>
      </c>
      <c r="T13" s="11">
        <v>10</v>
      </c>
      <c r="U13" s="11">
        <v>0</v>
      </c>
      <c r="V13" s="76">
        <f>SUM(O13:U13)</f>
        <v>70</v>
      </c>
      <c r="W13" s="4">
        <f>((O13+P13+Q13+R13+S13+T13+U13)*0.15)</f>
        <v>10.5</v>
      </c>
      <c r="X13" s="4">
        <f>(J13+W13)</f>
        <v>17.61788405218299</v>
      </c>
      <c r="Y13" s="31" t="s">
        <v>945</v>
      </c>
      <c r="Z13" s="77">
        <v>0</v>
      </c>
      <c r="AA13" s="17"/>
      <c r="AC13" s="190"/>
    </row>
    <row r="14" spans="1:29" ht="60" x14ac:dyDescent="0.25">
      <c r="A14" s="26" t="s">
        <v>362</v>
      </c>
      <c r="B14" s="31" t="s">
        <v>22</v>
      </c>
      <c r="C14" s="31" t="s">
        <v>363</v>
      </c>
      <c r="D14" s="31" t="s">
        <v>241</v>
      </c>
      <c r="E14" s="31" t="s">
        <v>360</v>
      </c>
      <c r="F14" s="31" t="s">
        <v>295</v>
      </c>
      <c r="G14" s="26" t="s">
        <v>364</v>
      </c>
      <c r="H14" s="31" t="s">
        <v>251</v>
      </c>
      <c r="I14" s="25">
        <v>9220000</v>
      </c>
      <c r="J14" s="65">
        <v>5.9074079661518368</v>
      </c>
      <c r="K14" s="31" t="s">
        <v>59</v>
      </c>
      <c r="L14" s="31" t="s">
        <v>220</v>
      </c>
      <c r="M14" s="33">
        <v>2.7031267099999998</v>
      </c>
      <c r="N14" s="34" t="s">
        <v>221</v>
      </c>
      <c r="O14" s="11">
        <v>20</v>
      </c>
      <c r="P14" s="11">
        <v>20</v>
      </c>
      <c r="Q14" s="11">
        <v>10</v>
      </c>
      <c r="R14" s="11">
        <v>10</v>
      </c>
      <c r="S14" s="11">
        <v>0</v>
      </c>
      <c r="T14" s="11">
        <v>10</v>
      </c>
      <c r="U14" s="11">
        <v>0</v>
      </c>
      <c r="V14" s="76">
        <f>SUM(O14:U14)</f>
        <v>70</v>
      </c>
      <c r="W14" s="4">
        <f>((O14+P14+Q14+R14+S14+T14+U14)*0.15)</f>
        <v>10.5</v>
      </c>
      <c r="X14" s="4">
        <f>(J14+W14)</f>
        <v>16.407407966151837</v>
      </c>
      <c r="Y14" s="31" t="s">
        <v>945</v>
      </c>
      <c r="Z14" s="77">
        <v>0</v>
      </c>
      <c r="AA14" s="17"/>
      <c r="AC14" s="190"/>
    </row>
    <row r="15" spans="1:29" ht="60" x14ac:dyDescent="0.25">
      <c r="A15" s="26" t="s">
        <v>245</v>
      </c>
      <c r="B15" s="31" t="s">
        <v>22</v>
      </c>
      <c r="C15" s="31" t="s">
        <v>246</v>
      </c>
      <c r="D15" s="31" t="s">
        <v>247</v>
      </c>
      <c r="E15" s="31" t="s">
        <v>248</v>
      </c>
      <c r="F15" s="31" t="s">
        <v>249</v>
      </c>
      <c r="G15" s="26" t="s">
        <v>250</v>
      </c>
      <c r="H15" s="31" t="s">
        <v>251</v>
      </c>
      <c r="I15" s="25">
        <v>107160000</v>
      </c>
      <c r="J15" s="65">
        <v>14.486247984681444</v>
      </c>
      <c r="K15" s="26" t="s">
        <v>59</v>
      </c>
      <c r="L15" s="26" t="s">
        <v>62</v>
      </c>
      <c r="M15" s="18">
        <v>19.89840036</v>
      </c>
      <c r="N15" s="34" t="s">
        <v>221</v>
      </c>
      <c r="O15" s="11">
        <v>20</v>
      </c>
      <c r="P15" s="11">
        <v>20</v>
      </c>
      <c r="Q15" s="11">
        <v>15</v>
      </c>
      <c r="R15" s="11">
        <v>10</v>
      </c>
      <c r="S15" s="11">
        <v>4</v>
      </c>
      <c r="T15" s="11">
        <v>0</v>
      </c>
      <c r="U15" s="11">
        <v>0</v>
      </c>
      <c r="V15" s="76">
        <f>SUM(O15:U15)</f>
        <v>69</v>
      </c>
      <c r="W15" s="4">
        <f>((O15+P15+Q15+R15+S15+T15+U15)*0.15)</f>
        <v>10.35</v>
      </c>
      <c r="X15" s="4">
        <f>(J15+W15)</f>
        <v>24.836247984681442</v>
      </c>
      <c r="Y15" s="31" t="s">
        <v>729</v>
      </c>
      <c r="Z15" s="77">
        <v>0</v>
      </c>
      <c r="AA15" s="17"/>
      <c r="AC15" s="188"/>
    </row>
    <row r="16" spans="1:29" ht="60" x14ac:dyDescent="0.25">
      <c r="A16" s="26" t="s">
        <v>175</v>
      </c>
      <c r="B16" s="26" t="s">
        <v>22</v>
      </c>
      <c r="C16" s="26" t="s">
        <v>176</v>
      </c>
      <c r="D16" s="26" t="s">
        <v>177</v>
      </c>
      <c r="E16" s="26" t="s">
        <v>178</v>
      </c>
      <c r="F16" s="26" t="s">
        <v>179</v>
      </c>
      <c r="G16" s="26" t="s">
        <v>180</v>
      </c>
      <c r="H16" s="26" t="s">
        <v>114</v>
      </c>
      <c r="I16" s="8">
        <v>75924000</v>
      </c>
      <c r="J16" s="24">
        <v>16.313505584130681</v>
      </c>
      <c r="K16" s="9" t="s">
        <v>139</v>
      </c>
      <c r="L16" s="26" t="s">
        <v>217</v>
      </c>
      <c r="M16" s="3">
        <v>9.5827448000000004</v>
      </c>
      <c r="N16" s="60" t="s">
        <v>221</v>
      </c>
      <c r="O16" s="11">
        <v>20</v>
      </c>
      <c r="P16" s="11">
        <v>20</v>
      </c>
      <c r="Q16" s="11">
        <v>10</v>
      </c>
      <c r="R16" s="11">
        <v>10</v>
      </c>
      <c r="S16" s="11">
        <v>4</v>
      </c>
      <c r="T16" s="11">
        <v>0</v>
      </c>
      <c r="U16" s="11">
        <v>0</v>
      </c>
      <c r="V16" s="76">
        <f>SUM(O16:U16)</f>
        <v>64</v>
      </c>
      <c r="W16" s="4">
        <f>((O16+P16+Q16+R16+S16+T16+U16)*0.15)</f>
        <v>9.6</v>
      </c>
      <c r="X16" s="4">
        <f>(J16+W16)</f>
        <v>25.913505584130682</v>
      </c>
      <c r="Y16" s="5" t="s">
        <v>964</v>
      </c>
      <c r="Z16" s="77">
        <v>100</v>
      </c>
      <c r="AA16" s="17"/>
      <c r="AC16" s="190"/>
    </row>
    <row r="17" spans="1:29" ht="45" x14ac:dyDescent="0.25">
      <c r="A17" s="26" t="s">
        <v>343</v>
      </c>
      <c r="B17" s="31" t="s">
        <v>21</v>
      </c>
      <c r="C17" s="31" t="s">
        <v>344</v>
      </c>
      <c r="D17" s="31" t="s">
        <v>345</v>
      </c>
      <c r="E17" s="31" t="s">
        <v>346</v>
      </c>
      <c r="F17" s="31" t="s">
        <v>347</v>
      </c>
      <c r="G17" s="26" t="s">
        <v>348</v>
      </c>
      <c r="H17" s="31" t="s">
        <v>133</v>
      </c>
      <c r="I17" s="25">
        <v>18810000</v>
      </c>
      <c r="J17" s="65">
        <v>8.572410311183198</v>
      </c>
      <c r="K17" s="31" t="s">
        <v>60</v>
      </c>
      <c r="L17" s="31" t="s">
        <v>141</v>
      </c>
      <c r="M17" s="33">
        <v>10.90980718</v>
      </c>
      <c r="N17" s="34" t="s">
        <v>142</v>
      </c>
      <c r="O17" s="11">
        <v>20</v>
      </c>
      <c r="P17" s="11">
        <v>0</v>
      </c>
      <c r="Q17" s="11">
        <v>20</v>
      </c>
      <c r="R17" s="11">
        <v>15</v>
      </c>
      <c r="S17" s="11">
        <v>4</v>
      </c>
      <c r="T17" s="11">
        <v>0</v>
      </c>
      <c r="U17" s="11">
        <v>5</v>
      </c>
      <c r="V17" s="76">
        <f>SUM(O17:U17)</f>
        <v>64</v>
      </c>
      <c r="W17" s="4">
        <f>((O17+P17+Q17+R17+S17+T17+U17)*0.15)</f>
        <v>9.6</v>
      </c>
      <c r="X17" s="4">
        <f>(J17+W17)</f>
        <v>18.172410311183199</v>
      </c>
      <c r="Y17" s="5" t="s">
        <v>944</v>
      </c>
      <c r="Z17" s="77">
        <v>0</v>
      </c>
      <c r="AA17" s="17"/>
      <c r="AC17" s="190"/>
    </row>
    <row r="18" spans="1:29" ht="42.75" customHeight="1" x14ac:dyDescent="0.25">
      <c r="A18" s="26" t="s">
        <v>349</v>
      </c>
      <c r="B18" s="31" t="s">
        <v>21</v>
      </c>
      <c r="C18" s="31" t="s">
        <v>23</v>
      </c>
      <c r="D18" s="31" t="s">
        <v>324</v>
      </c>
      <c r="E18" s="31" t="s">
        <v>326</v>
      </c>
      <c r="F18" s="31" t="s">
        <v>350</v>
      </c>
      <c r="G18" s="26" t="s">
        <v>351</v>
      </c>
      <c r="H18" s="31" t="s">
        <v>133</v>
      </c>
      <c r="I18" s="25">
        <v>63156000</v>
      </c>
      <c r="J18" s="65">
        <v>8.3265800439154507</v>
      </c>
      <c r="K18" s="31" t="s">
        <v>59</v>
      </c>
      <c r="L18" s="31" t="s">
        <v>220</v>
      </c>
      <c r="M18" s="33">
        <v>24.529461470000001</v>
      </c>
      <c r="N18" s="34" t="s">
        <v>142</v>
      </c>
      <c r="O18" s="11">
        <v>0</v>
      </c>
      <c r="P18" s="11">
        <v>20</v>
      </c>
      <c r="Q18" s="11">
        <v>20</v>
      </c>
      <c r="R18" s="11">
        <v>15</v>
      </c>
      <c r="S18" s="11">
        <v>4</v>
      </c>
      <c r="T18" s="11">
        <v>0</v>
      </c>
      <c r="U18" s="11">
        <v>5</v>
      </c>
      <c r="V18" s="76">
        <f>SUM(O18:U18)</f>
        <v>64</v>
      </c>
      <c r="W18" s="4">
        <f>((O18+P18+Q18+R18+S18+T18+U18)*0.15)</f>
        <v>9.6</v>
      </c>
      <c r="X18" s="4">
        <f>(J18+W18)</f>
        <v>17.92658004391545</v>
      </c>
      <c r="Y18" s="118" t="s">
        <v>76</v>
      </c>
      <c r="Z18" s="77">
        <v>0</v>
      </c>
      <c r="AA18" s="17"/>
      <c r="AC18" s="188"/>
    </row>
    <row r="19" spans="1:29" ht="60" x14ac:dyDescent="0.25">
      <c r="A19" s="26" t="s">
        <v>160</v>
      </c>
      <c r="B19" s="31" t="s">
        <v>21</v>
      </c>
      <c r="C19" s="31" t="s">
        <v>23</v>
      </c>
      <c r="D19" s="31" t="s">
        <v>161</v>
      </c>
      <c r="E19" s="31" t="s">
        <v>93</v>
      </c>
      <c r="F19" s="31" t="s">
        <v>162</v>
      </c>
      <c r="G19" s="26" t="s">
        <v>163</v>
      </c>
      <c r="H19" s="31" t="s">
        <v>54</v>
      </c>
      <c r="I19" s="25">
        <v>77734000</v>
      </c>
      <c r="J19" s="24">
        <v>17.567643446616575</v>
      </c>
      <c r="K19" s="9" t="s">
        <v>214</v>
      </c>
      <c r="L19" s="31" t="s">
        <v>141</v>
      </c>
      <c r="M19" s="3">
        <v>9.2176998300000008</v>
      </c>
      <c r="N19" s="60" t="s">
        <v>65</v>
      </c>
      <c r="O19" s="11">
        <v>20</v>
      </c>
      <c r="P19" s="11">
        <v>0</v>
      </c>
      <c r="Q19" s="11">
        <v>20</v>
      </c>
      <c r="R19" s="11">
        <v>10</v>
      </c>
      <c r="S19" s="11">
        <v>6</v>
      </c>
      <c r="T19" s="11">
        <v>0</v>
      </c>
      <c r="U19" s="11">
        <v>5</v>
      </c>
      <c r="V19" s="76">
        <f>SUM(O19:U19)</f>
        <v>61</v>
      </c>
      <c r="W19" s="4">
        <f>((O19+P19+Q19+R19+S19+T19+U19)*0.15)</f>
        <v>9.15</v>
      </c>
      <c r="X19" s="4">
        <f>(J19+W19)</f>
        <v>26.717643446616577</v>
      </c>
      <c r="Y19" s="74"/>
      <c r="Z19" s="77">
        <v>0</v>
      </c>
      <c r="AA19" s="17"/>
      <c r="AC19" s="190"/>
    </row>
    <row r="20" spans="1:29" ht="45" x14ac:dyDescent="0.25">
      <c r="A20" s="26" t="s">
        <v>228</v>
      </c>
      <c r="B20" s="26" t="s">
        <v>22</v>
      </c>
      <c r="C20" s="26" t="s">
        <v>229</v>
      </c>
      <c r="D20" s="26" t="s">
        <v>30</v>
      </c>
      <c r="E20" s="26" t="s">
        <v>230</v>
      </c>
      <c r="F20" s="26" t="s">
        <v>231</v>
      </c>
      <c r="G20" s="26" t="s">
        <v>232</v>
      </c>
      <c r="H20" s="26" t="s">
        <v>54</v>
      </c>
      <c r="I20" s="8">
        <v>15311000</v>
      </c>
      <c r="J20" s="65">
        <v>14.867334103772471</v>
      </c>
      <c r="K20" s="26" t="s">
        <v>139</v>
      </c>
      <c r="L20" s="26" t="s">
        <v>281</v>
      </c>
      <c r="M20" s="1">
        <v>3.43382845</v>
      </c>
      <c r="N20" s="60" t="s">
        <v>65</v>
      </c>
      <c r="O20" s="13">
        <v>20</v>
      </c>
      <c r="P20" s="13">
        <v>20</v>
      </c>
      <c r="Q20" s="13">
        <v>0</v>
      </c>
      <c r="R20" s="13">
        <v>10</v>
      </c>
      <c r="S20" s="13">
        <v>10</v>
      </c>
      <c r="T20" s="13">
        <v>0</v>
      </c>
      <c r="U20" s="13">
        <v>0</v>
      </c>
      <c r="V20" s="76">
        <f>SUM(O20:U20)</f>
        <v>60</v>
      </c>
      <c r="W20" s="15">
        <f>((O20+P20+Q20+R20+S20+T20+U20)*0.15)</f>
        <v>9</v>
      </c>
      <c r="X20" s="15">
        <f>(J20+W20)</f>
        <v>23.867334103772471</v>
      </c>
      <c r="Y20" s="5" t="s">
        <v>966</v>
      </c>
      <c r="Z20" s="77">
        <v>100</v>
      </c>
      <c r="AA20" s="17"/>
      <c r="AC20" s="190"/>
    </row>
    <row r="21" spans="1:29" ht="45" x14ac:dyDescent="0.25">
      <c r="A21" s="26" t="s">
        <v>268</v>
      </c>
      <c r="B21" s="26" t="s">
        <v>22</v>
      </c>
      <c r="C21" s="26" t="s">
        <v>269</v>
      </c>
      <c r="D21" s="26" t="s">
        <v>30</v>
      </c>
      <c r="E21" s="26" t="s">
        <v>270</v>
      </c>
      <c r="F21" s="26" t="s">
        <v>254</v>
      </c>
      <c r="G21" s="26" t="s">
        <v>154</v>
      </c>
      <c r="H21" s="26" t="s">
        <v>155</v>
      </c>
      <c r="I21" s="8">
        <v>46927000</v>
      </c>
      <c r="J21" s="65">
        <v>13.810354255034532</v>
      </c>
      <c r="K21" s="26" t="s">
        <v>139</v>
      </c>
      <c r="L21" s="26" t="s">
        <v>281</v>
      </c>
      <c r="M21" s="1">
        <v>4.7926698400000003</v>
      </c>
      <c r="N21" s="60" t="s">
        <v>221</v>
      </c>
      <c r="O21" s="13">
        <v>20</v>
      </c>
      <c r="P21" s="13">
        <v>20</v>
      </c>
      <c r="Q21" s="13">
        <v>0</v>
      </c>
      <c r="R21" s="13">
        <v>10</v>
      </c>
      <c r="S21" s="13">
        <v>10</v>
      </c>
      <c r="T21" s="13">
        <v>0</v>
      </c>
      <c r="U21" s="13">
        <v>0</v>
      </c>
      <c r="V21" s="76">
        <f>SUM(O21:U21)</f>
        <v>60</v>
      </c>
      <c r="W21" s="15">
        <f>((O21+P21+Q21+R21+S21+T21+U21)*0.15)</f>
        <v>9</v>
      </c>
      <c r="X21" s="15">
        <f>(J21+W21)</f>
        <v>22.810354255034532</v>
      </c>
      <c r="Y21" s="74"/>
      <c r="Z21" s="77">
        <v>0</v>
      </c>
      <c r="AA21" s="17"/>
      <c r="AC21" s="190"/>
    </row>
    <row r="22" spans="1:29" ht="45" x14ac:dyDescent="0.25">
      <c r="A22" s="26" t="s">
        <v>210</v>
      </c>
      <c r="B22" s="31" t="s">
        <v>21</v>
      </c>
      <c r="C22" s="31" t="s">
        <v>23</v>
      </c>
      <c r="D22" s="31" t="s">
        <v>211</v>
      </c>
      <c r="E22" s="31" t="s">
        <v>212</v>
      </c>
      <c r="F22" s="31" t="s">
        <v>158</v>
      </c>
      <c r="G22" s="26" t="s">
        <v>213</v>
      </c>
      <c r="H22" s="31" t="s">
        <v>54</v>
      </c>
      <c r="I22" s="25">
        <v>2865000</v>
      </c>
      <c r="J22" s="24">
        <v>15.307275331414367</v>
      </c>
      <c r="K22" s="9" t="s">
        <v>60</v>
      </c>
      <c r="L22" s="31" t="s">
        <v>141</v>
      </c>
      <c r="M22" s="3">
        <v>0.66939908000000004</v>
      </c>
      <c r="N22" s="60" t="s">
        <v>66</v>
      </c>
      <c r="O22" s="11">
        <v>0</v>
      </c>
      <c r="P22" s="11">
        <v>20</v>
      </c>
      <c r="Q22" s="11">
        <v>10</v>
      </c>
      <c r="R22" s="11">
        <v>10</v>
      </c>
      <c r="S22" s="11">
        <v>4</v>
      </c>
      <c r="T22" s="11">
        <v>10</v>
      </c>
      <c r="U22" s="11">
        <v>5</v>
      </c>
      <c r="V22" s="76">
        <f>SUM(O22:U22)</f>
        <v>59</v>
      </c>
      <c r="W22" s="4">
        <f>((O22+P22+Q22+R22+S22+T22+U22)*0.15)</f>
        <v>8.85</v>
      </c>
      <c r="X22" s="4">
        <f>(J22+W22)</f>
        <v>24.157275331414368</v>
      </c>
      <c r="Y22" s="74"/>
      <c r="Z22" s="77">
        <v>0</v>
      </c>
      <c r="AA22" s="17"/>
      <c r="AC22" s="190"/>
    </row>
    <row r="23" spans="1:29" ht="60" x14ac:dyDescent="0.25">
      <c r="A23" s="26" t="s">
        <v>204</v>
      </c>
      <c r="B23" s="26" t="s">
        <v>21</v>
      </c>
      <c r="C23" s="26" t="s">
        <v>205</v>
      </c>
      <c r="D23" s="26" t="s">
        <v>206</v>
      </c>
      <c r="E23" s="26" t="s">
        <v>207</v>
      </c>
      <c r="F23" s="26" t="s">
        <v>208</v>
      </c>
      <c r="G23" s="26" t="s">
        <v>209</v>
      </c>
      <c r="H23" s="26" t="s">
        <v>54</v>
      </c>
      <c r="I23" s="8">
        <v>32354000</v>
      </c>
      <c r="J23" s="24">
        <v>15.420290746521285</v>
      </c>
      <c r="K23" s="9" t="s">
        <v>139</v>
      </c>
      <c r="L23" s="26" t="s">
        <v>217</v>
      </c>
      <c r="M23" s="3">
        <v>3.87975475</v>
      </c>
      <c r="N23" s="60" t="s">
        <v>65</v>
      </c>
      <c r="O23" s="11">
        <v>20</v>
      </c>
      <c r="P23" s="11">
        <v>20</v>
      </c>
      <c r="Q23" s="11">
        <v>0</v>
      </c>
      <c r="R23" s="11">
        <v>10</v>
      </c>
      <c r="S23" s="11">
        <v>6</v>
      </c>
      <c r="T23" s="11">
        <v>0</v>
      </c>
      <c r="U23" s="11">
        <v>0</v>
      </c>
      <c r="V23" s="76">
        <f>SUM(O23:U23)</f>
        <v>56</v>
      </c>
      <c r="W23" s="4">
        <f>((O23+P23+Q23+R23+S23+T23+U23)*0.15)</f>
        <v>8.4</v>
      </c>
      <c r="X23" s="4">
        <f>(J23+W23)</f>
        <v>23.820290746521287</v>
      </c>
      <c r="Y23" s="5" t="s">
        <v>964</v>
      </c>
      <c r="Z23" s="77">
        <v>100</v>
      </c>
      <c r="AA23" s="17"/>
      <c r="AC23" s="190"/>
    </row>
    <row r="24" spans="1:29" ht="45" x14ac:dyDescent="0.25">
      <c r="A24" s="26" t="s">
        <v>200</v>
      </c>
      <c r="B24" s="26" t="s">
        <v>21</v>
      </c>
      <c r="C24" s="26" t="s">
        <v>23</v>
      </c>
      <c r="D24" s="26" t="s">
        <v>124</v>
      </c>
      <c r="E24" s="26" t="s">
        <v>201</v>
      </c>
      <c r="F24" s="26" t="s">
        <v>202</v>
      </c>
      <c r="G24" s="26" t="s">
        <v>203</v>
      </c>
      <c r="H24" s="26" t="s">
        <v>54</v>
      </c>
      <c r="I24" s="8">
        <v>1848000</v>
      </c>
      <c r="J24" s="24">
        <v>15.487586206840211</v>
      </c>
      <c r="K24" s="9" t="s">
        <v>59</v>
      </c>
      <c r="L24" s="26" t="s">
        <v>62</v>
      </c>
      <c r="M24" s="3">
        <v>0.61657518</v>
      </c>
      <c r="N24" s="60" t="s">
        <v>66</v>
      </c>
      <c r="O24" s="11">
        <v>0</v>
      </c>
      <c r="P24" s="11">
        <v>20</v>
      </c>
      <c r="Q24" s="11">
        <v>0</v>
      </c>
      <c r="R24" s="11">
        <v>15</v>
      </c>
      <c r="S24" s="11">
        <v>10</v>
      </c>
      <c r="T24" s="11">
        <v>10</v>
      </c>
      <c r="U24" s="11">
        <v>0</v>
      </c>
      <c r="V24" s="76">
        <f>SUM(O24:U24)</f>
        <v>55</v>
      </c>
      <c r="W24" s="4">
        <f>((O24+P24+Q24+R24+S24+T24+U24)*0.15)</f>
        <v>8.25</v>
      </c>
      <c r="X24" s="4">
        <f>(J24+W24)</f>
        <v>23.737586206840213</v>
      </c>
      <c r="Y24" s="31" t="s">
        <v>728</v>
      </c>
      <c r="Z24" s="77">
        <v>0</v>
      </c>
      <c r="AA24" s="17"/>
    </row>
    <row r="25" spans="1:29" ht="67.5" customHeight="1" x14ac:dyDescent="0.25">
      <c r="A25" s="26" t="s">
        <v>195</v>
      </c>
      <c r="B25" s="26" t="s">
        <v>21</v>
      </c>
      <c r="C25" s="26" t="s">
        <v>196</v>
      </c>
      <c r="D25" s="26" t="s">
        <v>197</v>
      </c>
      <c r="E25" s="26" t="s">
        <v>198</v>
      </c>
      <c r="F25" s="26" t="s">
        <v>199</v>
      </c>
      <c r="G25" s="26" t="s">
        <v>113</v>
      </c>
      <c r="H25" s="26" t="s">
        <v>54</v>
      </c>
      <c r="I25" s="8">
        <v>62639000</v>
      </c>
      <c r="J25" s="24">
        <v>15.694775505442525</v>
      </c>
      <c r="K25" s="9" t="s">
        <v>60</v>
      </c>
      <c r="L25" s="26" t="s">
        <v>63</v>
      </c>
      <c r="M25" s="3">
        <v>5.58901965</v>
      </c>
      <c r="N25" s="12" t="s">
        <v>66</v>
      </c>
      <c r="O25" s="11">
        <v>20</v>
      </c>
      <c r="P25" s="11">
        <v>20</v>
      </c>
      <c r="Q25" s="11">
        <v>0</v>
      </c>
      <c r="R25" s="11">
        <v>10</v>
      </c>
      <c r="S25" s="11">
        <v>4</v>
      </c>
      <c r="T25" s="11">
        <v>0</v>
      </c>
      <c r="U25" s="11">
        <v>0</v>
      </c>
      <c r="V25" s="76">
        <f>SUM(O25:U25)</f>
        <v>54</v>
      </c>
      <c r="W25" s="4">
        <f>((O25+P25+Q25+R25+S25+T25+U25)*0.15)</f>
        <v>8.1</v>
      </c>
      <c r="X25" s="4">
        <f>(J25+W25)</f>
        <v>23.794775505442523</v>
      </c>
      <c r="Y25" s="5" t="s">
        <v>963</v>
      </c>
      <c r="Z25" s="77">
        <v>100</v>
      </c>
      <c r="AA25" s="17"/>
    </row>
    <row r="26" spans="1:29" ht="81" customHeight="1" x14ac:dyDescent="0.25">
      <c r="A26" s="26" t="s">
        <v>222</v>
      </c>
      <c r="B26" s="31" t="s">
        <v>22</v>
      </c>
      <c r="C26" s="31" t="s">
        <v>223</v>
      </c>
      <c r="D26" s="31" t="s">
        <v>29</v>
      </c>
      <c r="E26" s="31" t="s">
        <v>224</v>
      </c>
      <c r="F26" s="31" t="s">
        <v>122</v>
      </c>
      <c r="G26" s="26" t="s">
        <v>86</v>
      </c>
      <c r="H26" s="31" t="s">
        <v>54</v>
      </c>
      <c r="I26" s="25">
        <v>37100000</v>
      </c>
      <c r="J26" s="65">
        <v>15.052795133625869</v>
      </c>
      <c r="K26" s="26" t="s">
        <v>59</v>
      </c>
      <c r="L26" s="26" t="s">
        <v>62</v>
      </c>
      <c r="M26" s="18">
        <v>4.79184374</v>
      </c>
      <c r="N26" s="59" t="s">
        <v>65</v>
      </c>
      <c r="O26" s="11">
        <v>20</v>
      </c>
      <c r="P26" s="11">
        <v>20</v>
      </c>
      <c r="Q26" s="11">
        <v>0</v>
      </c>
      <c r="R26" s="11">
        <v>10</v>
      </c>
      <c r="S26" s="11">
        <v>4</v>
      </c>
      <c r="T26" s="11">
        <v>0</v>
      </c>
      <c r="U26" s="11">
        <v>0</v>
      </c>
      <c r="V26" s="76">
        <f>SUM(O26:U26)</f>
        <v>54</v>
      </c>
      <c r="W26" s="4">
        <f>((O26+P26+Q26+R26+S26+T26+U26)*0.15)</f>
        <v>8.1</v>
      </c>
      <c r="X26" s="4">
        <f>(J26+W26)</f>
        <v>23.152795133625869</v>
      </c>
      <c r="Y26" s="74"/>
      <c r="Z26" s="77">
        <v>0</v>
      </c>
      <c r="AA26" s="17"/>
    </row>
    <row r="27" spans="1:29" ht="45" x14ac:dyDescent="0.25">
      <c r="A27" s="26" t="s">
        <v>252</v>
      </c>
      <c r="B27" s="26" t="s">
        <v>22</v>
      </c>
      <c r="C27" s="26" t="s">
        <v>253</v>
      </c>
      <c r="D27" s="26" t="s">
        <v>30</v>
      </c>
      <c r="E27" s="26" t="s">
        <v>254</v>
      </c>
      <c r="F27" s="26" t="s">
        <v>255</v>
      </c>
      <c r="G27" s="26" t="s">
        <v>154</v>
      </c>
      <c r="H27" s="26" t="s">
        <v>155</v>
      </c>
      <c r="I27" s="8">
        <v>83523000</v>
      </c>
      <c r="J27" s="65">
        <v>14.314475659403286</v>
      </c>
      <c r="K27" s="26" t="s">
        <v>139</v>
      </c>
      <c r="L27" s="26" t="s">
        <v>281</v>
      </c>
      <c r="M27" s="1">
        <v>15.01</v>
      </c>
      <c r="N27" s="60" t="s">
        <v>221</v>
      </c>
      <c r="O27" s="13">
        <v>20</v>
      </c>
      <c r="P27" s="13">
        <v>20</v>
      </c>
      <c r="Q27" s="13">
        <v>0</v>
      </c>
      <c r="R27" s="13">
        <v>10</v>
      </c>
      <c r="S27" s="13">
        <v>4</v>
      </c>
      <c r="T27" s="13">
        <v>0</v>
      </c>
      <c r="U27" s="13">
        <v>0</v>
      </c>
      <c r="V27" s="76">
        <f>SUM(O27:U27)</f>
        <v>54</v>
      </c>
      <c r="W27" s="15">
        <f>((O27+P27+Q27+R27+S27+T27+U27)*0.15)</f>
        <v>8.1</v>
      </c>
      <c r="X27" s="15">
        <f>(J27+W27)</f>
        <v>22.414475659403287</v>
      </c>
      <c r="Y27" s="74"/>
      <c r="Z27" s="77">
        <v>0</v>
      </c>
      <c r="AA27" s="17"/>
    </row>
    <row r="28" spans="1:29" ht="90" x14ac:dyDescent="0.25">
      <c r="A28" s="26" t="s">
        <v>256</v>
      </c>
      <c r="B28" s="26" t="s">
        <v>22</v>
      </c>
      <c r="C28" s="26" t="s">
        <v>257</v>
      </c>
      <c r="D28" s="26" t="s">
        <v>30</v>
      </c>
      <c r="E28" s="26" t="s">
        <v>255</v>
      </c>
      <c r="F28" s="26" t="s">
        <v>230</v>
      </c>
      <c r="G28" s="26" t="s">
        <v>154</v>
      </c>
      <c r="H28" s="26" t="s">
        <v>58</v>
      </c>
      <c r="I28" s="8">
        <v>101611000</v>
      </c>
      <c r="J28" s="65">
        <v>14.314475659403286</v>
      </c>
      <c r="K28" s="26" t="s">
        <v>139</v>
      </c>
      <c r="L28" s="26" t="s">
        <v>281</v>
      </c>
      <c r="M28" s="1">
        <v>15.01</v>
      </c>
      <c r="N28" s="12" t="s">
        <v>221</v>
      </c>
      <c r="O28" s="13">
        <v>20</v>
      </c>
      <c r="P28" s="13">
        <v>20</v>
      </c>
      <c r="Q28" s="13">
        <v>0</v>
      </c>
      <c r="R28" s="13">
        <v>10</v>
      </c>
      <c r="S28" s="13">
        <v>4</v>
      </c>
      <c r="T28" s="13">
        <v>0</v>
      </c>
      <c r="U28" s="13">
        <v>0</v>
      </c>
      <c r="V28" s="76">
        <f>SUM(O28:U28)</f>
        <v>54</v>
      </c>
      <c r="W28" s="15">
        <f>((O28+P28+Q28+R28+S28+T28+U28)*0.15)</f>
        <v>8.1</v>
      </c>
      <c r="X28" s="15">
        <f>(J28+W28)</f>
        <v>22.414475659403287</v>
      </c>
      <c r="Y28" s="74"/>
      <c r="Z28" s="77">
        <v>0</v>
      </c>
      <c r="AA28" s="17"/>
    </row>
    <row r="29" spans="1:29" ht="45" x14ac:dyDescent="0.25">
      <c r="A29" s="26" t="s">
        <v>356</v>
      </c>
      <c r="B29" s="31" t="s">
        <v>22</v>
      </c>
      <c r="C29" s="31" t="s">
        <v>357</v>
      </c>
      <c r="D29" s="31" t="s">
        <v>30</v>
      </c>
      <c r="E29" s="31" t="s">
        <v>207</v>
      </c>
      <c r="F29" s="31" t="s">
        <v>270</v>
      </c>
      <c r="G29" s="26" t="s">
        <v>86</v>
      </c>
      <c r="H29" s="31" t="s">
        <v>54</v>
      </c>
      <c r="I29" s="25">
        <v>30200000</v>
      </c>
      <c r="J29" s="65">
        <v>7.4623474244977261</v>
      </c>
      <c r="K29" s="31" t="s">
        <v>139</v>
      </c>
      <c r="L29" s="31" t="s">
        <v>281</v>
      </c>
      <c r="M29" s="33">
        <v>5.2816702500000003</v>
      </c>
      <c r="N29" s="59" t="s">
        <v>65</v>
      </c>
      <c r="O29" s="11">
        <v>20</v>
      </c>
      <c r="P29" s="11">
        <v>20</v>
      </c>
      <c r="Q29" s="11">
        <v>0</v>
      </c>
      <c r="R29" s="11">
        <v>10</v>
      </c>
      <c r="S29" s="11">
        <v>4</v>
      </c>
      <c r="T29" s="11">
        <v>0</v>
      </c>
      <c r="U29" s="11">
        <v>0</v>
      </c>
      <c r="V29" s="76">
        <f>SUM(O29:U29)</f>
        <v>54</v>
      </c>
      <c r="W29" s="4">
        <f>((O29+P29+Q29+R29+S29+T29+U29)*0.15)</f>
        <v>8.1</v>
      </c>
      <c r="X29" s="4">
        <f>(J29+W29)</f>
        <v>15.562347424497727</v>
      </c>
      <c r="Y29" s="118"/>
      <c r="Z29" s="77">
        <v>0</v>
      </c>
      <c r="AA29" s="17"/>
    </row>
    <row r="30" spans="1:29" ht="60" x14ac:dyDescent="0.25">
      <c r="A30" s="26" t="s">
        <v>166</v>
      </c>
      <c r="B30" s="31" t="s">
        <v>21</v>
      </c>
      <c r="C30" s="31" t="s">
        <v>23</v>
      </c>
      <c r="D30" s="31" t="s">
        <v>161</v>
      </c>
      <c r="E30" s="31" t="s">
        <v>167</v>
      </c>
      <c r="F30" s="31" t="s">
        <v>162</v>
      </c>
      <c r="G30" s="26" t="s">
        <v>168</v>
      </c>
      <c r="H30" s="31" t="s">
        <v>54</v>
      </c>
      <c r="I30" s="25">
        <v>22078000</v>
      </c>
      <c r="J30" s="24">
        <v>17.296568152910076</v>
      </c>
      <c r="K30" s="9" t="s">
        <v>214</v>
      </c>
      <c r="L30" s="31" t="s">
        <v>216</v>
      </c>
      <c r="M30" s="3">
        <v>2.6018296900000002</v>
      </c>
      <c r="N30" s="60" t="s">
        <v>66</v>
      </c>
      <c r="O30" s="11">
        <v>20</v>
      </c>
      <c r="P30" s="11">
        <v>0</v>
      </c>
      <c r="Q30" s="11">
        <v>10</v>
      </c>
      <c r="R30" s="11">
        <v>10</v>
      </c>
      <c r="S30" s="11">
        <v>6</v>
      </c>
      <c r="T30" s="11">
        <v>0</v>
      </c>
      <c r="U30" s="11">
        <v>5</v>
      </c>
      <c r="V30" s="76">
        <f>SUM(O30:U30)</f>
        <v>51</v>
      </c>
      <c r="W30" s="4">
        <f>((O30+P30+Q30+R30+S30+T30+U30)*0.15)</f>
        <v>7.6499999999999995</v>
      </c>
      <c r="X30" s="4">
        <f>(J30+W30)</f>
        <v>24.946568152910075</v>
      </c>
      <c r="Y30" s="74"/>
      <c r="Z30" s="77">
        <v>0</v>
      </c>
      <c r="AA30" s="17"/>
    </row>
    <row r="31" spans="1:29" ht="45" x14ac:dyDescent="0.25">
      <c r="A31" s="26" t="s">
        <v>15</v>
      </c>
      <c r="B31" s="31" t="s">
        <v>22</v>
      </c>
      <c r="C31" s="31" t="s">
        <v>24</v>
      </c>
      <c r="D31" s="31" t="s">
        <v>29</v>
      </c>
      <c r="E31" s="31" t="s">
        <v>36</v>
      </c>
      <c r="F31" s="31" t="s">
        <v>23</v>
      </c>
      <c r="G31" s="26" t="s">
        <v>47</v>
      </c>
      <c r="H31" s="31" t="s">
        <v>54</v>
      </c>
      <c r="I31" s="25">
        <v>7400000</v>
      </c>
      <c r="J31" s="24">
        <v>34.907378226441296</v>
      </c>
      <c r="K31" s="31" t="s">
        <v>59</v>
      </c>
      <c r="L31" s="31" t="s">
        <v>62</v>
      </c>
      <c r="M31" s="33">
        <v>0.11610235000000001</v>
      </c>
      <c r="N31" s="59" t="s">
        <v>65</v>
      </c>
      <c r="O31" s="11">
        <v>0</v>
      </c>
      <c r="P31" s="11">
        <v>20</v>
      </c>
      <c r="Q31" s="11">
        <v>0</v>
      </c>
      <c r="R31" s="11">
        <v>10</v>
      </c>
      <c r="S31" s="11">
        <v>10</v>
      </c>
      <c r="T31" s="11">
        <v>10</v>
      </c>
      <c r="U31" s="11">
        <v>0</v>
      </c>
      <c r="V31" s="76">
        <f>SUM(O31:U31)</f>
        <v>50</v>
      </c>
      <c r="W31" s="4">
        <f>((O31+P31+Q31+R31+S31+T31+U31)*0.15)</f>
        <v>7.5</v>
      </c>
      <c r="X31" s="4">
        <f>(J31+W31)</f>
        <v>42.407378226441296</v>
      </c>
      <c r="Y31" s="31" t="s">
        <v>958</v>
      </c>
      <c r="Z31" s="77">
        <v>100</v>
      </c>
      <c r="AA31" s="17"/>
    </row>
    <row r="32" spans="1:29" ht="90" x14ac:dyDescent="0.25">
      <c r="A32" s="26" t="s">
        <v>328</v>
      </c>
      <c r="B32" s="26" t="s">
        <v>22</v>
      </c>
      <c r="C32" s="26" t="s">
        <v>329</v>
      </c>
      <c r="D32" s="26" t="s">
        <v>235</v>
      </c>
      <c r="E32" s="26" t="s">
        <v>330</v>
      </c>
      <c r="F32" s="26" t="s">
        <v>331</v>
      </c>
      <c r="G32" s="26" t="s">
        <v>332</v>
      </c>
      <c r="H32" s="26" t="s">
        <v>54</v>
      </c>
      <c r="I32" s="8">
        <v>29419000</v>
      </c>
      <c r="J32" s="65">
        <v>8.9336515996335351</v>
      </c>
      <c r="K32" s="26" t="s">
        <v>59</v>
      </c>
      <c r="L32" s="26" t="s">
        <v>62</v>
      </c>
      <c r="M32" s="3">
        <v>4.1777126999999998</v>
      </c>
      <c r="N32" s="60" t="s">
        <v>65</v>
      </c>
      <c r="O32" s="2">
        <v>20</v>
      </c>
      <c r="P32" s="2">
        <v>20</v>
      </c>
      <c r="Q32" s="2">
        <v>0</v>
      </c>
      <c r="R32" s="2">
        <v>10</v>
      </c>
      <c r="S32" s="2">
        <v>0</v>
      </c>
      <c r="T32" s="2">
        <v>0</v>
      </c>
      <c r="U32" s="2">
        <v>0</v>
      </c>
      <c r="V32" s="76">
        <f>SUM(O32:U32)</f>
        <v>50</v>
      </c>
      <c r="W32" s="4">
        <f>((O32+P32+Q32+R32+S32+T32+U32)*0.15)</f>
        <v>7.5</v>
      </c>
      <c r="X32" s="4">
        <f>(J32+W32)</f>
        <v>16.433651599633535</v>
      </c>
      <c r="Y32" s="5"/>
      <c r="Z32" s="77">
        <v>0</v>
      </c>
      <c r="AA32" s="17"/>
    </row>
    <row r="33" spans="1:27" ht="75" x14ac:dyDescent="0.25">
      <c r="A33" s="26" t="s">
        <v>334</v>
      </c>
      <c r="B33" s="31" t="s">
        <v>22</v>
      </c>
      <c r="C33" s="31" t="s">
        <v>335</v>
      </c>
      <c r="D33" s="31" t="s">
        <v>336</v>
      </c>
      <c r="E33" s="31" t="s">
        <v>337</v>
      </c>
      <c r="F33" s="31" t="s">
        <v>338</v>
      </c>
      <c r="G33" s="26" t="s">
        <v>339</v>
      </c>
      <c r="H33" s="31" t="s">
        <v>155</v>
      </c>
      <c r="I33" s="25">
        <v>62800000</v>
      </c>
      <c r="J33" s="65">
        <v>8.8429527861175075</v>
      </c>
      <c r="K33" s="31" t="s">
        <v>139</v>
      </c>
      <c r="L33" s="31" t="s">
        <v>281</v>
      </c>
      <c r="M33" s="33">
        <v>10.5</v>
      </c>
      <c r="N33" s="59" t="s">
        <v>221</v>
      </c>
      <c r="O33" s="11">
        <v>20</v>
      </c>
      <c r="P33" s="11">
        <v>20</v>
      </c>
      <c r="Q33" s="11">
        <v>0</v>
      </c>
      <c r="R33" s="11">
        <v>10</v>
      </c>
      <c r="S33" s="11">
        <v>0</v>
      </c>
      <c r="T33" s="11">
        <v>0</v>
      </c>
      <c r="U33" s="11">
        <v>0</v>
      </c>
      <c r="V33" s="76">
        <f>SUM(O33:U33)</f>
        <v>50</v>
      </c>
      <c r="W33" s="4">
        <f>((O33+P33+Q33+R33+S33+T33+U33)*0.15)</f>
        <v>7.5</v>
      </c>
      <c r="X33" s="4">
        <f>(J33+W33)</f>
        <v>16.342952786117507</v>
      </c>
      <c r="Y33" s="31" t="s">
        <v>967</v>
      </c>
      <c r="Z33" s="77">
        <v>100</v>
      </c>
      <c r="AA33" s="17"/>
    </row>
    <row r="34" spans="1:27" ht="105" x14ac:dyDescent="0.25">
      <c r="A34" s="26" t="s">
        <v>340</v>
      </c>
      <c r="B34" s="31" t="s">
        <v>22</v>
      </c>
      <c r="C34" s="31" t="s">
        <v>341</v>
      </c>
      <c r="D34" s="31" t="s">
        <v>336</v>
      </c>
      <c r="E34" s="31" t="s">
        <v>342</v>
      </c>
      <c r="F34" s="31" t="s">
        <v>337</v>
      </c>
      <c r="G34" s="26" t="s">
        <v>339</v>
      </c>
      <c r="H34" s="31" t="s">
        <v>155</v>
      </c>
      <c r="I34" s="25">
        <v>65500000</v>
      </c>
      <c r="J34" s="65">
        <v>8.8429527838918176</v>
      </c>
      <c r="K34" s="31" t="s">
        <v>139</v>
      </c>
      <c r="L34" s="31" t="s">
        <v>281</v>
      </c>
      <c r="M34" s="33">
        <v>10.5</v>
      </c>
      <c r="N34" s="59" t="s">
        <v>221</v>
      </c>
      <c r="O34" s="11">
        <v>20</v>
      </c>
      <c r="P34" s="11">
        <v>20</v>
      </c>
      <c r="Q34" s="11">
        <v>0</v>
      </c>
      <c r="R34" s="11">
        <v>10</v>
      </c>
      <c r="S34" s="11">
        <v>0</v>
      </c>
      <c r="T34" s="11">
        <v>0</v>
      </c>
      <c r="U34" s="11">
        <v>0</v>
      </c>
      <c r="V34" s="76">
        <f>SUM(O34:U34)</f>
        <v>50</v>
      </c>
      <c r="W34" s="4">
        <f>((O34+P34+Q34+R34+S34+T34+U34)*0.15)</f>
        <v>7.5</v>
      </c>
      <c r="X34" s="4">
        <f>(J34+W34)</f>
        <v>16.342952783891818</v>
      </c>
      <c r="Y34" s="31" t="s">
        <v>967</v>
      </c>
      <c r="Z34" s="77">
        <v>100</v>
      </c>
      <c r="AA34" s="17"/>
    </row>
    <row r="35" spans="1:27" ht="45" x14ac:dyDescent="0.25">
      <c r="A35" s="26" t="s">
        <v>288</v>
      </c>
      <c r="B35" s="26" t="s">
        <v>22</v>
      </c>
      <c r="C35" s="26" t="s">
        <v>289</v>
      </c>
      <c r="D35" s="26" t="s">
        <v>290</v>
      </c>
      <c r="E35" s="26" t="s">
        <v>291</v>
      </c>
      <c r="F35" s="26" t="s">
        <v>207</v>
      </c>
      <c r="G35" s="26" t="s">
        <v>292</v>
      </c>
      <c r="H35" s="26" t="s">
        <v>155</v>
      </c>
      <c r="I35" s="8">
        <v>176158000</v>
      </c>
      <c r="J35" s="65">
        <v>11.413560902775865</v>
      </c>
      <c r="K35" s="26" t="s">
        <v>139</v>
      </c>
      <c r="L35" s="26" t="s">
        <v>281</v>
      </c>
      <c r="M35" s="3">
        <v>4.6859678499999999</v>
      </c>
      <c r="N35" s="12" t="s">
        <v>221</v>
      </c>
      <c r="O35" s="2">
        <v>20</v>
      </c>
      <c r="P35" s="2">
        <v>0</v>
      </c>
      <c r="Q35" s="2">
        <v>0</v>
      </c>
      <c r="R35" s="2">
        <v>15</v>
      </c>
      <c r="S35" s="2">
        <v>10</v>
      </c>
      <c r="T35" s="2">
        <v>0</v>
      </c>
      <c r="U35" s="2">
        <v>0</v>
      </c>
      <c r="V35" s="76">
        <f>SUM(O35:U35)</f>
        <v>45</v>
      </c>
      <c r="W35" s="4">
        <f>((O35+P35+Q35+R35+S35+T35+U35)*0.15)</f>
        <v>6.75</v>
      </c>
      <c r="X35" s="4">
        <f>(J35+W35)</f>
        <v>18.163560902775863</v>
      </c>
      <c r="Y35" s="74"/>
      <c r="Z35" s="77">
        <v>0</v>
      </c>
      <c r="AA35" s="17"/>
    </row>
    <row r="36" spans="1:27" ht="75" x14ac:dyDescent="0.25">
      <c r="A36" s="26" t="s">
        <v>370</v>
      </c>
      <c r="B36" s="31" t="s">
        <v>21</v>
      </c>
      <c r="C36" s="31" t="s">
        <v>23</v>
      </c>
      <c r="D36" s="31" t="s">
        <v>371</v>
      </c>
      <c r="E36" s="31" t="s">
        <v>372</v>
      </c>
      <c r="F36" s="31" t="s">
        <v>23</v>
      </c>
      <c r="G36" s="26" t="s">
        <v>373</v>
      </c>
      <c r="H36" s="31" t="s">
        <v>53</v>
      </c>
      <c r="I36" s="25">
        <v>775000</v>
      </c>
      <c r="J36" s="65">
        <v>3.1691963175154574</v>
      </c>
      <c r="K36" s="31" t="s">
        <v>59</v>
      </c>
      <c r="L36" s="31" t="s">
        <v>62</v>
      </c>
      <c r="M36" s="33">
        <v>0.5</v>
      </c>
      <c r="N36" s="59" t="s">
        <v>66</v>
      </c>
      <c r="O36" s="11">
        <v>0</v>
      </c>
      <c r="P36" s="11">
        <v>20</v>
      </c>
      <c r="Q36" s="11">
        <v>0</v>
      </c>
      <c r="R36" s="11">
        <v>15</v>
      </c>
      <c r="S36" s="11">
        <v>0</v>
      </c>
      <c r="T36" s="11">
        <v>10</v>
      </c>
      <c r="U36" s="11">
        <v>0</v>
      </c>
      <c r="V36" s="76">
        <f>SUM(O36:U36)</f>
        <v>45</v>
      </c>
      <c r="W36" s="4">
        <f>((O36+P36+Q36+R36+S36+T36+U36)*0.15)</f>
        <v>6.75</v>
      </c>
      <c r="X36" s="4">
        <f>(J36+W36)</f>
        <v>9.9191963175154569</v>
      </c>
      <c r="Y36" s="118"/>
      <c r="Z36" s="77">
        <v>0</v>
      </c>
      <c r="AA36" s="17"/>
    </row>
    <row r="37" spans="1:27" ht="45" x14ac:dyDescent="0.25">
      <c r="A37" s="26" t="s">
        <v>258</v>
      </c>
      <c r="B37" s="31" t="s">
        <v>21</v>
      </c>
      <c r="C37" s="31" t="s">
        <v>23</v>
      </c>
      <c r="D37" s="31" t="s">
        <v>259</v>
      </c>
      <c r="E37" s="31" t="s">
        <v>260</v>
      </c>
      <c r="F37" s="31" t="s">
        <v>261</v>
      </c>
      <c r="G37" s="26" t="s">
        <v>262</v>
      </c>
      <c r="H37" s="31" t="s">
        <v>54</v>
      </c>
      <c r="I37" s="25">
        <v>47200000</v>
      </c>
      <c r="J37" s="65">
        <v>14.2576182807069</v>
      </c>
      <c r="K37" s="26" t="s">
        <v>61</v>
      </c>
      <c r="L37" s="26" t="s">
        <v>62</v>
      </c>
      <c r="M37" s="18">
        <v>4.5234868500000003</v>
      </c>
      <c r="N37" s="59" t="s">
        <v>66</v>
      </c>
      <c r="O37" s="11">
        <v>0</v>
      </c>
      <c r="P37" s="11">
        <v>20</v>
      </c>
      <c r="Q37" s="11">
        <v>0</v>
      </c>
      <c r="R37" s="11">
        <v>15</v>
      </c>
      <c r="S37" s="11">
        <v>6</v>
      </c>
      <c r="T37" s="11">
        <v>0</v>
      </c>
      <c r="U37" s="11">
        <v>0</v>
      </c>
      <c r="V37" s="76">
        <f>SUM(O37:U37)</f>
        <v>41</v>
      </c>
      <c r="W37" s="4">
        <f>((O37+P37+Q37+R37+S37+T37+U37)*0.15)</f>
        <v>6.1499999999999995</v>
      </c>
      <c r="X37" s="4">
        <f>(J37+W37)</f>
        <v>20.407618280706899</v>
      </c>
      <c r="Y37" s="74"/>
      <c r="Z37" s="77">
        <v>0</v>
      </c>
      <c r="AA37" s="17"/>
    </row>
    <row r="38" spans="1:27" ht="90" x14ac:dyDescent="0.25">
      <c r="A38" s="26" t="s">
        <v>16</v>
      </c>
      <c r="B38" s="31" t="s">
        <v>22</v>
      </c>
      <c r="C38" s="31" t="s">
        <v>25</v>
      </c>
      <c r="D38" s="31" t="s">
        <v>30</v>
      </c>
      <c r="E38" s="31" t="s">
        <v>37</v>
      </c>
      <c r="F38" s="31" t="s">
        <v>23</v>
      </c>
      <c r="G38" s="26" t="s">
        <v>48</v>
      </c>
      <c r="H38" s="31" t="s">
        <v>55</v>
      </c>
      <c r="I38" s="25">
        <v>30048000</v>
      </c>
      <c r="J38" s="24">
        <v>32.342018754436566</v>
      </c>
      <c r="K38" s="31" t="s">
        <v>60</v>
      </c>
      <c r="L38" s="31" t="s">
        <v>63</v>
      </c>
      <c r="M38" s="33">
        <v>2</v>
      </c>
      <c r="N38" s="59" t="s">
        <v>65</v>
      </c>
      <c r="O38" s="11">
        <v>0</v>
      </c>
      <c r="P38" s="11">
        <v>20</v>
      </c>
      <c r="Q38" s="11">
        <v>0</v>
      </c>
      <c r="R38" s="11">
        <v>10</v>
      </c>
      <c r="S38" s="11">
        <v>10</v>
      </c>
      <c r="T38" s="11">
        <v>0</v>
      </c>
      <c r="U38" s="11">
        <v>0</v>
      </c>
      <c r="V38" s="76">
        <f>SUM(O38:U38)</f>
        <v>40</v>
      </c>
      <c r="W38" s="4">
        <f>((O38+P38+Q38+R38+S38+T38+U38)*0.15)</f>
        <v>6</v>
      </c>
      <c r="X38" s="4">
        <f>(J38+W38)</f>
        <v>38.342018754436566</v>
      </c>
      <c r="Y38" s="5" t="s">
        <v>959</v>
      </c>
      <c r="Z38" s="77">
        <v>0</v>
      </c>
      <c r="AA38" s="17"/>
    </row>
    <row r="39" spans="1:27" ht="56.25" customHeight="1" x14ac:dyDescent="0.25">
      <c r="A39" s="26" t="s">
        <v>128</v>
      </c>
      <c r="B39" s="31" t="s">
        <v>21</v>
      </c>
      <c r="C39" s="31" t="s">
        <v>129</v>
      </c>
      <c r="D39" s="31" t="s">
        <v>124</v>
      </c>
      <c r="E39" s="31" t="s">
        <v>130</v>
      </c>
      <c r="F39" s="31" t="s">
        <v>131</v>
      </c>
      <c r="G39" s="26" t="s">
        <v>132</v>
      </c>
      <c r="H39" s="31" t="s">
        <v>133</v>
      </c>
      <c r="I39" s="25">
        <v>37392000</v>
      </c>
      <c r="J39" s="65">
        <v>19.589296981265395</v>
      </c>
      <c r="K39" s="31" t="s">
        <v>59</v>
      </c>
      <c r="L39" s="31" t="s">
        <v>62</v>
      </c>
      <c r="M39" s="33">
        <v>2.6749041600000001</v>
      </c>
      <c r="N39" s="59" t="s">
        <v>66</v>
      </c>
      <c r="O39" s="11">
        <v>0</v>
      </c>
      <c r="P39" s="11">
        <v>0</v>
      </c>
      <c r="Q39" s="11">
        <v>15</v>
      </c>
      <c r="R39" s="11">
        <v>15</v>
      </c>
      <c r="S39" s="11">
        <v>10</v>
      </c>
      <c r="T39" s="11">
        <v>0</v>
      </c>
      <c r="U39" s="11">
        <v>0</v>
      </c>
      <c r="V39" s="76">
        <f>SUM(O39:U39)</f>
        <v>40</v>
      </c>
      <c r="W39" s="4">
        <f>((O39+P39+Q39+R39+S39+T39+U39)*0.15)</f>
        <v>6</v>
      </c>
      <c r="X39" s="4">
        <f>(J39+W39)</f>
        <v>25.589296981265395</v>
      </c>
      <c r="Y39" s="74"/>
      <c r="Z39" s="77">
        <v>0</v>
      </c>
      <c r="AA39" s="17"/>
    </row>
    <row r="40" spans="1:27" ht="45" x14ac:dyDescent="0.25">
      <c r="A40" s="26" t="s">
        <v>144</v>
      </c>
      <c r="B40" s="31" t="s">
        <v>21</v>
      </c>
      <c r="C40" s="31" t="s">
        <v>23</v>
      </c>
      <c r="D40" s="31" t="s">
        <v>145</v>
      </c>
      <c r="E40" s="31" t="s">
        <v>146</v>
      </c>
      <c r="F40" s="31" t="s">
        <v>147</v>
      </c>
      <c r="G40" s="26" t="s">
        <v>148</v>
      </c>
      <c r="H40" s="31" t="s">
        <v>54</v>
      </c>
      <c r="I40" s="25">
        <v>6419000</v>
      </c>
      <c r="J40" s="24">
        <v>19.169412363259983</v>
      </c>
      <c r="K40" s="9" t="s">
        <v>60</v>
      </c>
      <c r="L40" s="31" t="s">
        <v>141</v>
      </c>
      <c r="M40" s="3">
        <v>1.3736643399999999</v>
      </c>
      <c r="N40" s="60" t="s">
        <v>66</v>
      </c>
      <c r="O40" s="11">
        <v>0</v>
      </c>
      <c r="P40" s="11">
        <v>0</v>
      </c>
      <c r="Q40" s="11">
        <v>15</v>
      </c>
      <c r="R40" s="11">
        <v>10</v>
      </c>
      <c r="S40" s="11">
        <v>0</v>
      </c>
      <c r="T40" s="11">
        <v>10</v>
      </c>
      <c r="U40" s="11">
        <v>5</v>
      </c>
      <c r="V40" s="76">
        <f>SUM(O40:U40)</f>
        <v>40</v>
      </c>
      <c r="W40" s="4">
        <f>((O40+P40+Q40+R40+S40+T40+U40)*0.15)</f>
        <v>6</v>
      </c>
      <c r="X40" s="4">
        <f>(J40+W40)</f>
        <v>25.169412363259983</v>
      </c>
      <c r="Y40" s="74"/>
      <c r="Z40" s="77">
        <v>0</v>
      </c>
      <c r="AA40" s="17"/>
    </row>
    <row r="41" spans="1:27" ht="45" x14ac:dyDescent="0.25">
      <c r="A41" s="26" t="s">
        <v>225</v>
      </c>
      <c r="B41" s="31" t="s">
        <v>21</v>
      </c>
      <c r="C41" s="31" t="s">
        <v>23</v>
      </c>
      <c r="D41" s="31" t="s">
        <v>31</v>
      </c>
      <c r="E41" s="31" t="s">
        <v>99</v>
      </c>
      <c r="F41" s="31" t="s">
        <v>226</v>
      </c>
      <c r="G41" s="26" t="s">
        <v>227</v>
      </c>
      <c r="H41" s="31" t="s">
        <v>54</v>
      </c>
      <c r="I41" s="25">
        <v>47690000</v>
      </c>
      <c r="J41" s="65">
        <v>15.016703016388576</v>
      </c>
      <c r="K41" s="26" t="s">
        <v>60</v>
      </c>
      <c r="L41" s="26" t="s">
        <v>63</v>
      </c>
      <c r="M41" s="18">
        <v>8.3148556100000004</v>
      </c>
      <c r="N41" s="34" t="s">
        <v>65</v>
      </c>
      <c r="O41" s="11">
        <v>0</v>
      </c>
      <c r="P41" s="11">
        <v>20</v>
      </c>
      <c r="Q41" s="11">
        <v>0</v>
      </c>
      <c r="R41" s="11">
        <v>10</v>
      </c>
      <c r="S41" s="11">
        <v>4</v>
      </c>
      <c r="T41" s="11">
        <v>0</v>
      </c>
      <c r="U41" s="11">
        <v>5</v>
      </c>
      <c r="V41" s="76">
        <f>SUM(O41:U41)</f>
        <v>39</v>
      </c>
      <c r="W41" s="4">
        <f>((O41+P41+Q41+R41+S41+T41+U41)*0.15)</f>
        <v>5.85</v>
      </c>
      <c r="X41" s="4">
        <f>(J41+W41)</f>
        <v>20.866703016388577</v>
      </c>
      <c r="Y41" s="74"/>
      <c r="Z41" s="77">
        <v>0</v>
      </c>
      <c r="AA41" s="17"/>
    </row>
    <row r="42" spans="1:27" s="17" customFormat="1" ht="63.75" customHeight="1" x14ac:dyDescent="0.25">
      <c r="A42" s="26" t="s">
        <v>311</v>
      </c>
      <c r="B42" s="26" t="s">
        <v>22</v>
      </c>
      <c r="C42" s="26" t="s">
        <v>23</v>
      </c>
      <c r="D42" s="26" t="s">
        <v>312</v>
      </c>
      <c r="E42" s="26" t="s">
        <v>137</v>
      </c>
      <c r="F42" s="26" t="s">
        <v>313</v>
      </c>
      <c r="G42" s="26" t="s">
        <v>314</v>
      </c>
      <c r="H42" s="26" t="s">
        <v>56</v>
      </c>
      <c r="I42" s="8">
        <v>12615000</v>
      </c>
      <c r="J42" s="65">
        <v>9.8921425931136717</v>
      </c>
      <c r="K42" s="26" t="s">
        <v>60</v>
      </c>
      <c r="L42" s="26" t="s">
        <v>141</v>
      </c>
      <c r="M42" s="3">
        <v>1.8813547500000001</v>
      </c>
      <c r="N42" s="12" t="s">
        <v>66</v>
      </c>
      <c r="O42" s="2">
        <v>0</v>
      </c>
      <c r="P42" s="2">
        <v>0</v>
      </c>
      <c r="Q42" s="2">
        <v>10</v>
      </c>
      <c r="R42" s="2">
        <v>10</v>
      </c>
      <c r="S42" s="2">
        <v>4</v>
      </c>
      <c r="T42" s="2">
        <v>10</v>
      </c>
      <c r="U42" s="2">
        <v>5</v>
      </c>
      <c r="V42" s="76">
        <f>SUM(O42:U42)</f>
        <v>39</v>
      </c>
      <c r="W42" s="4">
        <f>((O42+P42+Q42+R42+S42+T42+U42)*0.15)</f>
        <v>5.85</v>
      </c>
      <c r="X42" s="4">
        <f>(J42+W42)</f>
        <v>15.742142593113671</v>
      </c>
      <c r="Y42" s="118"/>
      <c r="Z42" s="77">
        <v>0</v>
      </c>
    </row>
    <row r="43" spans="1:27" ht="105.75" customHeight="1" x14ac:dyDescent="0.25">
      <c r="A43" s="26" t="s">
        <v>87</v>
      </c>
      <c r="B43" s="31" t="s">
        <v>22</v>
      </c>
      <c r="C43" s="31" t="s">
        <v>88</v>
      </c>
      <c r="D43" s="31" t="s">
        <v>29</v>
      </c>
      <c r="E43" s="31" t="s">
        <v>89</v>
      </c>
      <c r="F43" s="31" t="s">
        <v>36</v>
      </c>
      <c r="G43" s="26" t="s">
        <v>86</v>
      </c>
      <c r="H43" s="31" t="s">
        <v>54</v>
      </c>
      <c r="I43" s="25">
        <v>21900000</v>
      </c>
      <c r="J43" s="65">
        <v>21.594583843525275</v>
      </c>
      <c r="K43" s="31" t="s">
        <v>59</v>
      </c>
      <c r="L43" s="31" t="s">
        <v>62</v>
      </c>
      <c r="M43" s="33">
        <v>2.2051800899999998</v>
      </c>
      <c r="N43" s="34" t="s">
        <v>65</v>
      </c>
      <c r="O43" s="11">
        <v>0</v>
      </c>
      <c r="P43" s="11">
        <v>20</v>
      </c>
      <c r="Q43" s="11">
        <v>0</v>
      </c>
      <c r="R43" s="11">
        <v>10</v>
      </c>
      <c r="S43" s="11">
        <v>6</v>
      </c>
      <c r="T43" s="11">
        <v>0</v>
      </c>
      <c r="U43" s="11">
        <v>0</v>
      </c>
      <c r="V43" s="76">
        <f>SUM(O43:U43)</f>
        <v>36</v>
      </c>
      <c r="W43" s="4">
        <f>((O43+P43+Q43+R43+S43+T43+U43)*0.15)</f>
        <v>5.3999999999999995</v>
      </c>
      <c r="X43" s="4">
        <f>(J43+W43)</f>
        <v>26.994583843525273</v>
      </c>
      <c r="Y43" s="5" t="s">
        <v>957</v>
      </c>
      <c r="Z43" s="77">
        <v>100</v>
      </c>
      <c r="AA43" s="17"/>
    </row>
    <row r="44" spans="1:27" ht="60" x14ac:dyDescent="0.25">
      <c r="A44" s="26" t="s">
        <v>95</v>
      </c>
      <c r="B44" s="31" t="s">
        <v>21</v>
      </c>
      <c r="C44" s="31" t="s">
        <v>96</v>
      </c>
      <c r="D44" s="31" t="s">
        <v>97</v>
      </c>
      <c r="E44" s="31" t="s">
        <v>98</v>
      </c>
      <c r="F44" s="31" t="s">
        <v>99</v>
      </c>
      <c r="G44" s="26" t="s">
        <v>100</v>
      </c>
      <c r="H44" s="31" t="s">
        <v>54</v>
      </c>
      <c r="I44" s="25">
        <v>19120000</v>
      </c>
      <c r="J44" s="65">
        <v>20.814143906915188</v>
      </c>
      <c r="K44" s="31" t="s">
        <v>60</v>
      </c>
      <c r="L44" s="31" t="s">
        <v>63</v>
      </c>
      <c r="M44" s="33">
        <v>2.2278308899999999</v>
      </c>
      <c r="N44" s="34" t="s">
        <v>66</v>
      </c>
      <c r="O44" s="11">
        <v>0</v>
      </c>
      <c r="P44" s="11">
        <v>20</v>
      </c>
      <c r="Q44" s="11">
        <v>0</v>
      </c>
      <c r="R44" s="11">
        <v>10</v>
      </c>
      <c r="S44" s="11">
        <v>6</v>
      </c>
      <c r="T44" s="11">
        <v>0</v>
      </c>
      <c r="U44" s="11">
        <v>0</v>
      </c>
      <c r="V44" s="76">
        <f>SUM(O44:U44)</f>
        <v>36</v>
      </c>
      <c r="W44" s="4">
        <f>((O44+P44+Q44+R44+S44+T44+U44)*0.15)</f>
        <v>5.3999999999999995</v>
      </c>
      <c r="X44" s="4">
        <f>(J44+W44)</f>
        <v>26.214143906915186</v>
      </c>
      <c r="Y44" s="74"/>
      <c r="Z44" s="77">
        <v>0</v>
      </c>
      <c r="AA44" s="17"/>
    </row>
    <row r="45" spans="1:27" ht="45" x14ac:dyDescent="0.25">
      <c r="A45" s="26" t="s">
        <v>120</v>
      </c>
      <c r="B45" s="31" t="s">
        <v>22</v>
      </c>
      <c r="C45" s="31" t="s">
        <v>121</v>
      </c>
      <c r="D45" s="31" t="s">
        <v>29</v>
      </c>
      <c r="E45" s="31" t="s">
        <v>122</v>
      </c>
      <c r="F45" s="31" t="s">
        <v>89</v>
      </c>
      <c r="G45" s="26" t="s">
        <v>86</v>
      </c>
      <c r="H45" s="31" t="s">
        <v>54</v>
      </c>
      <c r="I45" s="25">
        <v>51300000</v>
      </c>
      <c r="J45" s="65">
        <v>19.911540749392884</v>
      </c>
      <c r="K45" s="31" t="s">
        <v>59</v>
      </c>
      <c r="L45" s="31" t="s">
        <v>62</v>
      </c>
      <c r="M45" s="33">
        <v>6.5578133899999997</v>
      </c>
      <c r="N45" s="34" t="s">
        <v>65</v>
      </c>
      <c r="O45" s="11">
        <v>0</v>
      </c>
      <c r="P45" s="11">
        <v>20</v>
      </c>
      <c r="Q45" s="11">
        <v>0</v>
      </c>
      <c r="R45" s="11">
        <v>10</v>
      </c>
      <c r="S45" s="11">
        <v>6</v>
      </c>
      <c r="T45" s="11">
        <v>0</v>
      </c>
      <c r="U45" s="11">
        <v>0</v>
      </c>
      <c r="V45" s="76">
        <f>SUM(O45:U45)</f>
        <v>36</v>
      </c>
      <c r="W45" s="4">
        <f>((O45+P45+Q45+R45+S45+T45+U45)*0.15)</f>
        <v>5.3999999999999995</v>
      </c>
      <c r="X45" s="4">
        <f>(J45+W45)</f>
        <v>25.311540749392883</v>
      </c>
      <c r="Y45" s="74"/>
      <c r="Z45" s="77">
        <v>0</v>
      </c>
      <c r="AA45" s="17"/>
    </row>
    <row r="46" spans="1:27" s="17" customFormat="1" ht="60" x14ac:dyDescent="0.25">
      <c r="A46" s="26" t="s">
        <v>164</v>
      </c>
      <c r="B46" s="31" t="s">
        <v>21</v>
      </c>
      <c r="C46" s="31" t="s">
        <v>23</v>
      </c>
      <c r="D46" s="31" t="s">
        <v>31</v>
      </c>
      <c r="E46" s="31" t="s">
        <v>43</v>
      </c>
      <c r="F46" s="31" t="s">
        <v>165</v>
      </c>
      <c r="G46" s="26" t="s">
        <v>50</v>
      </c>
      <c r="H46" s="31" t="s">
        <v>54</v>
      </c>
      <c r="I46" s="25">
        <v>68467000</v>
      </c>
      <c r="J46" s="24">
        <v>17.420891783770937</v>
      </c>
      <c r="K46" s="9" t="s">
        <v>60</v>
      </c>
      <c r="L46" s="31" t="s">
        <v>64</v>
      </c>
      <c r="M46" s="3">
        <v>8.6489380199999903</v>
      </c>
      <c r="N46" s="12" t="s">
        <v>65</v>
      </c>
      <c r="O46" s="11">
        <v>0</v>
      </c>
      <c r="P46" s="11">
        <v>20</v>
      </c>
      <c r="Q46" s="11">
        <v>0</v>
      </c>
      <c r="R46" s="11">
        <v>10</v>
      </c>
      <c r="S46" s="11">
        <v>6</v>
      </c>
      <c r="T46" s="11">
        <v>0</v>
      </c>
      <c r="U46" s="11">
        <v>0</v>
      </c>
      <c r="V46" s="76">
        <f>SUM(O46:U46)</f>
        <v>36</v>
      </c>
      <c r="W46" s="4">
        <f>((O46+P46+Q46+R46+S46+T46+U46)*0.15)</f>
        <v>5.3999999999999995</v>
      </c>
      <c r="X46" s="4">
        <f>(J46+W46)</f>
        <v>22.820891783770936</v>
      </c>
      <c r="Y46" s="74"/>
      <c r="Z46" s="77">
        <v>0</v>
      </c>
    </row>
    <row r="47" spans="1:27" s="17" customFormat="1" ht="60" x14ac:dyDescent="0.25">
      <c r="A47" s="26" t="s">
        <v>169</v>
      </c>
      <c r="B47" s="26" t="s">
        <v>22</v>
      </c>
      <c r="C47" s="26" t="s">
        <v>170</v>
      </c>
      <c r="D47" s="26" t="s">
        <v>171</v>
      </c>
      <c r="E47" s="26" t="s">
        <v>172</v>
      </c>
      <c r="F47" s="26" t="s">
        <v>173</v>
      </c>
      <c r="G47" s="26" t="s">
        <v>174</v>
      </c>
      <c r="H47" s="26" t="s">
        <v>54</v>
      </c>
      <c r="I47" s="8">
        <v>162650000</v>
      </c>
      <c r="J47" s="24">
        <v>16.952861406338386</v>
      </c>
      <c r="K47" s="9" t="s">
        <v>139</v>
      </c>
      <c r="L47" s="26" t="s">
        <v>140</v>
      </c>
      <c r="M47" s="3">
        <v>21.585230469999999</v>
      </c>
      <c r="N47" s="12" t="s">
        <v>65</v>
      </c>
      <c r="O47" s="11">
        <v>0</v>
      </c>
      <c r="P47" s="11">
        <v>20</v>
      </c>
      <c r="Q47" s="11">
        <v>0</v>
      </c>
      <c r="R47" s="11">
        <v>10</v>
      </c>
      <c r="S47" s="11">
        <v>6</v>
      </c>
      <c r="T47" s="11">
        <v>0</v>
      </c>
      <c r="U47" s="11">
        <v>0</v>
      </c>
      <c r="V47" s="76">
        <f>SUM(O47:U47)</f>
        <v>36</v>
      </c>
      <c r="W47" s="4">
        <f>((O47+P47+Q47+R47+S47+T47+U47)*0.15)</f>
        <v>5.3999999999999995</v>
      </c>
      <c r="X47" s="4">
        <f>(J47+W47)</f>
        <v>22.352861406338384</v>
      </c>
      <c r="Y47" s="74"/>
      <c r="Z47" s="77">
        <v>0</v>
      </c>
    </row>
    <row r="48" spans="1:27" ht="45" x14ac:dyDescent="0.25">
      <c r="A48" s="26" t="s">
        <v>191</v>
      </c>
      <c r="B48" s="26" t="s">
        <v>22</v>
      </c>
      <c r="C48" s="26" t="s">
        <v>192</v>
      </c>
      <c r="D48" s="26" t="s">
        <v>183</v>
      </c>
      <c r="E48" s="26" t="s">
        <v>193</v>
      </c>
      <c r="F48" s="26" t="s">
        <v>194</v>
      </c>
      <c r="G48" s="26" t="s">
        <v>86</v>
      </c>
      <c r="H48" s="26" t="s">
        <v>54</v>
      </c>
      <c r="I48" s="8">
        <v>44650000</v>
      </c>
      <c r="J48" s="24">
        <v>15.772681088781802</v>
      </c>
      <c r="K48" s="9" t="s">
        <v>59</v>
      </c>
      <c r="L48" s="26" t="s">
        <v>220</v>
      </c>
      <c r="M48" s="3">
        <v>9.1041533900000005</v>
      </c>
      <c r="N48" s="60" t="s">
        <v>65</v>
      </c>
      <c r="O48" s="11">
        <v>0</v>
      </c>
      <c r="P48" s="11">
        <v>20</v>
      </c>
      <c r="Q48" s="11">
        <v>0</v>
      </c>
      <c r="R48" s="11">
        <v>10</v>
      </c>
      <c r="S48" s="11">
        <v>6</v>
      </c>
      <c r="T48" s="11">
        <v>0</v>
      </c>
      <c r="U48" s="11">
        <v>0</v>
      </c>
      <c r="V48" s="76">
        <f>SUM(O48:U48)</f>
        <v>36</v>
      </c>
      <c r="W48" s="4">
        <f>((O48+P48+Q48+R48+S48+T48+U48)*0.15)</f>
        <v>5.3999999999999995</v>
      </c>
      <c r="X48" s="4">
        <f>(J48+W48)</f>
        <v>21.1726810887818</v>
      </c>
      <c r="Y48" s="5" t="s">
        <v>965</v>
      </c>
      <c r="Z48" s="77">
        <v>100</v>
      </c>
      <c r="AA48" s="17"/>
    </row>
    <row r="49" spans="1:27" s="17" customFormat="1" ht="75" x14ac:dyDescent="0.25">
      <c r="A49" s="26" t="s">
        <v>233</v>
      </c>
      <c r="B49" s="31" t="s">
        <v>22</v>
      </c>
      <c r="C49" s="31" t="s">
        <v>234</v>
      </c>
      <c r="D49" s="31" t="s">
        <v>235</v>
      </c>
      <c r="E49" s="31" t="s">
        <v>236</v>
      </c>
      <c r="F49" s="31" t="s">
        <v>237</v>
      </c>
      <c r="G49" s="26" t="s">
        <v>238</v>
      </c>
      <c r="H49" s="31" t="s">
        <v>54</v>
      </c>
      <c r="I49" s="25">
        <v>28123000</v>
      </c>
      <c r="J49" s="65">
        <v>14.706528199000296</v>
      </c>
      <c r="K49" s="26" t="s">
        <v>59</v>
      </c>
      <c r="L49" s="26" t="s">
        <v>62</v>
      </c>
      <c r="M49" s="18">
        <v>4.7300197099999997</v>
      </c>
      <c r="N49" s="59" t="s">
        <v>65</v>
      </c>
      <c r="O49" s="11">
        <v>0</v>
      </c>
      <c r="P49" s="11">
        <v>20</v>
      </c>
      <c r="Q49" s="11">
        <v>0</v>
      </c>
      <c r="R49" s="11">
        <v>10</v>
      </c>
      <c r="S49" s="11">
        <v>6</v>
      </c>
      <c r="T49" s="11">
        <v>0</v>
      </c>
      <c r="U49" s="11">
        <v>0</v>
      </c>
      <c r="V49" s="76">
        <f>SUM(O49:U49)</f>
        <v>36</v>
      </c>
      <c r="W49" s="4">
        <f>((O49+P49+Q49+R49+S49+T49+U49)*0.15)</f>
        <v>5.3999999999999995</v>
      </c>
      <c r="X49" s="4">
        <f>(J49+W49)</f>
        <v>20.106528199000294</v>
      </c>
      <c r="Y49" s="74"/>
      <c r="Z49" s="77">
        <v>0</v>
      </c>
    </row>
    <row r="50" spans="1:27" s="17" customFormat="1" ht="45" x14ac:dyDescent="0.25">
      <c r="A50" s="26" t="s">
        <v>276</v>
      </c>
      <c r="B50" s="31" t="s">
        <v>22</v>
      </c>
      <c r="C50" s="31" t="s">
        <v>277</v>
      </c>
      <c r="D50" s="31" t="s">
        <v>183</v>
      </c>
      <c r="E50" s="31" t="s">
        <v>278</v>
      </c>
      <c r="F50" s="31" t="s">
        <v>275</v>
      </c>
      <c r="G50" s="26" t="s">
        <v>86</v>
      </c>
      <c r="H50" s="31" t="s">
        <v>54</v>
      </c>
      <c r="I50" s="25">
        <v>100800000</v>
      </c>
      <c r="J50" s="65">
        <v>12.823300939192313</v>
      </c>
      <c r="K50" s="26" t="s">
        <v>60</v>
      </c>
      <c r="L50" s="26" t="s">
        <v>64</v>
      </c>
      <c r="M50" s="18">
        <v>19.378999839999999</v>
      </c>
      <c r="N50" s="59" t="s">
        <v>65</v>
      </c>
      <c r="O50" s="11">
        <v>0</v>
      </c>
      <c r="P50" s="11">
        <v>20</v>
      </c>
      <c r="Q50" s="11">
        <v>0</v>
      </c>
      <c r="R50" s="11">
        <v>10</v>
      </c>
      <c r="S50" s="11">
        <v>6</v>
      </c>
      <c r="T50" s="11">
        <v>0</v>
      </c>
      <c r="U50" s="11">
        <v>0</v>
      </c>
      <c r="V50" s="76">
        <f>SUM(O50:U50)</f>
        <v>36</v>
      </c>
      <c r="W50" s="4">
        <f>((O50+P50+Q50+R50+S50+T50+U50)*0.15)</f>
        <v>5.3999999999999995</v>
      </c>
      <c r="X50" s="4">
        <f>(J50+W50)</f>
        <v>18.223300939192313</v>
      </c>
      <c r="Y50" s="74"/>
      <c r="Z50" s="77">
        <v>0</v>
      </c>
    </row>
    <row r="51" spans="1:27" s="17" customFormat="1" ht="45" x14ac:dyDescent="0.25">
      <c r="A51" s="26" t="s">
        <v>123</v>
      </c>
      <c r="B51" s="31" t="s">
        <v>21</v>
      </c>
      <c r="C51" s="31" t="s">
        <v>23</v>
      </c>
      <c r="D51" s="31" t="s">
        <v>124</v>
      </c>
      <c r="E51" s="31" t="s">
        <v>125</v>
      </c>
      <c r="F51" s="31" t="s">
        <v>126</v>
      </c>
      <c r="G51" s="26" t="s">
        <v>127</v>
      </c>
      <c r="H51" s="31" t="s">
        <v>54</v>
      </c>
      <c r="I51" s="25">
        <v>6287000</v>
      </c>
      <c r="J51" s="65">
        <v>19.631567814683574</v>
      </c>
      <c r="K51" s="31" t="s">
        <v>59</v>
      </c>
      <c r="L51" s="31" t="s">
        <v>62</v>
      </c>
      <c r="M51" s="33">
        <v>0.70612914000000004</v>
      </c>
      <c r="N51" s="59" t="s">
        <v>66</v>
      </c>
      <c r="O51" s="11">
        <v>0</v>
      </c>
      <c r="P51" s="11">
        <v>0</v>
      </c>
      <c r="Q51" s="11">
        <v>0</v>
      </c>
      <c r="R51" s="11">
        <v>15</v>
      </c>
      <c r="S51" s="11">
        <v>10</v>
      </c>
      <c r="T51" s="11">
        <v>10</v>
      </c>
      <c r="U51" s="11">
        <v>0</v>
      </c>
      <c r="V51" s="76">
        <f>SUM(O51:U51)</f>
        <v>35</v>
      </c>
      <c r="W51" s="4">
        <f>((O51+P51+Q51+R51+S51+T51+U51)*0.15)</f>
        <v>5.25</v>
      </c>
      <c r="X51" s="4">
        <f>(J51+W51)</f>
        <v>24.881567814683574</v>
      </c>
      <c r="Y51" s="31" t="s">
        <v>725</v>
      </c>
      <c r="Z51" s="77">
        <v>0</v>
      </c>
    </row>
    <row r="52" spans="1:27" ht="60" x14ac:dyDescent="0.25">
      <c r="A52" s="26" t="s">
        <v>134</v>
      </c>
      <c r="B52" s="31" t="s">
        <v>22</v>
      </c>
      <c r="C52" s="31" t="s">
        <v>23</v>
      </c>
      <c r="D52" s="31" t="s">
        <v>135</v>
      </c>
      <c r="E52" s="31" t="s">
        <v>136</v>
      </c>
      <c r="F52" s="31" t="s">
        <v>137</v>
      </c>
      <c r="G52" s="26" t="s">
        <v>138</v>
      </c>
      <c r="H52" s="31" t="s">
        <v>56</v>
      </c>
      <c r="I52" s="25">
        <v>10053000</v>
      </c>
      <c r="J52" s="65">
        <v>19.455699146976663</v>
      </c>
      <c r="K52" s="31" t="s">
        <v>60</v>
      </c>
      <c r="L52" s="31" t="s">
        <v>141</v>
      </c>
      <c r="M52" s="33">
        <v>1.9403316799999999</v>
      </c>
      <c r="N52" s="34" t="s">
        <v>66</v>
      </c>
      <c r="O52" s="11">
        <v>0</v>
      </c>
      <c r="P52" s="11">
        <v>0</v>
      </c>
      <c r="Q52" s="11">
        <v>10</v>
      </c>
      <c r="R52" s="11">
        <v>10</v>
      </c>
      <c r="S52" s="11">
        <v>10</v>
      </c>
      <c r="T52" s="11">
        <v>0</v>
      </c>
      <c r="U52" s="11">
        <v>5</v>
      </c>
      <c r="V52" s="76">
        <f>SUM(O52:U52)</f>
        <v>35</v>
      </c>
      <c r="W52" s="4">
        <f>((O52+P52+Q52+R52+S52+T52+U52)*0.15)</f>
        <v>5.25</v>
      </c>
      <c r="X52" s="4">
        <f>(J52+W52)</f>
        <v>24.705699146976663</v>
      </c>
      <c r="Y52" s="5" t="s">
        <v>963</v>
      </c>
      <c r="Z52" s="77">
        <v>100</v>
      </c>
      <c r="AA52" s="17"/>
    </row>
    <row r="53" spans="1:27" ht="60" x14ac:dyDescent="0.25">
      <c r="A53" s="26" t="s">
        <v>181</v>
      </c>
      <c r="B53" s="26" t="s">
        <v>21</v>
      </c>
      <c r="C53" s="26" t="s">
        <v>182</v>
      </c>
      <c r="D53" s="26" t="s">
        <v>183</v>
      </c>
      <c r="E53" s="26" t="s">
        <v>184</v>
      </c>
      <c r="F53" s="26" t="s">
        <v>185</v>
      </c>
      <c r="G53" s="26" t="s">
        <v>186</v>
      </c>
      <c r="H53" s="26" t="s">
        <v>54</v>
      </c>
      <c r="I53" s="8">
        <v>5467000</v>
      </c>
      <c r="J53" s="24">
        <v>16.083464891556886</v>
      </c>
      <c r="K53" s="9" t="s">
        <v>60</v>
      </c>
      <c r="L53" s="26" t="s">
        <v>64</v>
      </c>
      <c r="M53" s="3">
        <v>1.3614209500000001</v>
      </c>
      <c r="N53" s="60" t="s">
        <v>66</v>
      </c>
      <c r="O53" s="11">
        <v>0</v>
      </c>
      <c r="P53" s="11">
        <v>0</v>
      </c>
      <c r="Q53" s="11">
        <v>10</v>
      </c>
      <c r="R53" s="11">
        <v>10</v>
      </c>
      <c r="S53" s="11">
        <v>0</v>
      </c>
      <c r="T53" s="11">
        <v>10</v>
      </c>
      <c r="U53" s="11">
        <v>5</v>
      </c>
      <c r="V53" s="76">
        <f>SUM(O53:U53)</f>
        <v>35</v>
      </c>
      <c r="W53" s="4">
        <f>((O53+P53+Q53+R53+S53+T53+U53)*0.15)</f>
        <v>5.25</v>
      </c>
      <c r="X53" s="4">
        <f>(J53+W53)</f>
        <v>21.333464891556886</v>
      </c>
      <c r="Y53" s="5" t="s">
        <v>963</v>
      </c>
      <c r="Z53" s="77">
        <v>100</v>
      </c>
      <c r="AA53" s="17"/>
    </row>
    <row r="54" spans="1:27" ht="60" x14ac:dyDescent="0.25">
      <c r="A54" s="26" t="s">
        <v>298</v>
      </c>
      <c r="B54" s="26" t="s">
        <v>21</v>
      </c>
      <c r="C54" s="26" t="s">
        <v>96</v>
      </c>
      <c r="D54" s="26" t="s">
        <v>97</v>
      </c>
      <c r="E54" s="26" t="s">
        <v>299</v>
      </c>
      <c r="F54" s="26" t="s">
        <v>98</v>
      </c>
      <c r="G54" s="26" t="s">
        <v>113</v>
      </c>
      <c r="H54" s="26" t="s">
        <v>54</v>
      </c>
      <c r="I54" s="8">
        <v>18144000</v>
      </c>
      <c r="J54" s="65">
        <v>10.785227352532541</v>
      </c>
      <c r="K54" s="26" t="s">
        <v>60</v>
      </c>
      <c r="L54" s="26" t="s">
        <v>63</v>
      </c>
      <c r="M54" s="3">
        <v>1.64618201</v>
      </c>
      <c r="N54" s="60" t="s">
        <v>66</v>
      </c>
      <c r="O54" s="2">
        <v>0</v>
      </c>
      <c r="P54" s="2">
        <v>20</v>
      </c>
      <c r="Q54" s="2">
        <v>0</v>
      </c>
      <c r="R54" s="2">
        <v>15</v>
      </c>
      <c r="S54" s="2">
        <v>0</v>
      </c>
      <c r="T54" s="2">
        <v>0</v>
      </c>
      <c r="U54" s="2">
        <v>0</v>
      </c>
      <c r="V54" s="76">
        <f>SUM(O54:U54)</f>
        <v>35</v>
      </c>
      <c r="W54" s="4">
        <f>((O54+P54+Q54+R54+S54+T54+U54)*0.15)</f>
        <v>5.25</v>
      </c>
      <c r="X54" s="4">
        <f>(J54+W54)</f>
        <v>16.035227352532541</v>
      </c>
      <c r="Y54" s="118"/>
      <c r="Z54" s="77">
        <v>0</v>
      </c>
      <c r="AA54" s="17"/>
    </row>
    <row r="55" spans="1:27" ht="45" x14ac:dyDescent="0.25">
      <c r="A55" s="26" t="s">
        <v>156</v>
      </c>
      <c r="B55" s="31" t="s">
        <v>21</v>
      </c>
      <c r="C55" s="31" t="s">
        <v>157</v>
      </c>
      <c r="D55" s="31" t="s">
        <v>31</v>
      </c>
      <c r="E55" s="31" t="s">
        <v>158</v>
      </c>
      <c r="F55" s="31" t="s">
        <v>93</v>
      </c>
      <c r="G55" s="26" t="s">
        <v>159</v>
      </c>
      <c r="H55" s="31" t="s">
        <v>155</v>
      </c>
      <c r="I55" s="25">
        <v>53193000</v>
      </c>
      <c r="J55" s="24">
        <v>18.835532954722176</v>
      </c>
      <c r="K55" s="9" t="s">
        <v>60</v>
      </c>
      <c r="L55" s="31" t="s">
        <v>141</v>
      </c>
      <c r="M55" s="3">
        <v>4.4190462699999999</v>
      </c>
      <c r="N55" s="12" t="s">
        <v>142</v>
      </c>
      <c r="O55" s="11">
        <v>0</v>
      </c>
      <c r="P55" s="11">
        <v>20</v>
      </c>
      <c r="Q55" s="11">
        <v>0</v>
      </c>
      <c r="R55" s="11">
        <v>10</v>
      </c>
      <c r="S55" s="11">
        <v>4</v>
      </c>
      <c r="T55" s="11">
        <v>0</v>
      </c>
      <c r="U55" s="11">
        <v>0</v>
      </c>
      <c r="V55" s="76">
        <f>SUM(O55:U55)</f>
        <v>34</v>
      </c>
      <c r="W55" s="4">
        <f>((O55+P55+Q55+R55+S55+T55+U55)*0.15)</f>
        <v>5.0999999999999996</v>
      </c>
      <c r="X55" s="4">
        <f>(J55+W55)</f>
        <v>23.935532954722177</v>
      </c>
      <c r="Y55" s="74"/>
      <c r="Z55" s="77">
        <v>0</v>
      </c>
      <c r="AA55" s="17"/>
    </row>
    <row r="56" spans="1:27" ht="60" x14ac:dyDescent="0.25">
      <c r="A56" s="26" t="s">
        <v>239</v>
      </c>
      <c r="B56" s="31" t="s">
        <v>22</v>
      </c>
      <c r="C56" s="31" t="s">
        <v>240</v>
      </c>
      <c r="D56" s="31" t="s">
        <v>241</v>
      </c>
      <c r="E56" s="31" t="s">
        <v>242</v>
      </c>
      <c r="F56" s="31" t="s">
        <v>243</v>
      </c>
      <c r="G56" s="26" t="s">
        <v>244</v>
      </c>
      <c r="H56" s="31" t="s">
        <v>54</v>
      </c>
      <c r="I56" s="25">
        <v>243823000</v>
      </c>
      <c r="J56" s="65">
        <v>14.682005469447029</v>
      </c>
      <c r="K56" s="26" t="s">
        <v>59</v>
      </c>
      <c r="L56" s="26" t="s">
        <v>62</v>
      </c>
      <c r="M56" s="18">
        <v>8.0389782400000005</v>
      </c>
      <c r="N56" s="59" t="s">
        <v>221</v>
      </c>
      <c r="O56" s="11">
        <v>0</v>
      </c>
      <c r="P56" s="11">
        <v>20</v>
      </c>
      <c r="Q56" s="11">
        <v>0</v>
      </c>
      <c r="R56" s="11">
        <v>10</v>
      </c>
      <c r="S56" s="11">
        <v>4</v>
      </c>
      <c r="T56" s="11">
        <v>0</v>
      </c>
      <c r="U56" s="11">
        <v>0</v>
      </c>
      <c r="V56" s="76">
        <f>SUM(O56:U56)</f>
        <v>34</v>
      </c>
      <c r="W56" s="4">
        <f>((O56+P56+Q56+R56+S56+T56+U56)*0.15)</f>
        <v>5.0999999999999996</v>
      </c>
      <c r="X56" s="4">
        <f>(J56+W56)</f>
        <v>19.782005469447029</v>
      </c>
      <c r="Y56" s="74"/>
      <c r="Z56" s="77">
        <v>0</v>
      </c>
      <c r="AA56" s="17"/>
    </row>
    <row r="57" spans="1:27" ht="45" x14ac:dyDescent="0.25">
      <c r="A57" s="26" t="s">
        <v>279</v>
      </c>
      <c r="B57" s="31" t="s">
        <v>21</v>
      </c>
      <c r="C57" s="31" t="s">
        <v>26</v>
      </c>
      <c r="D57" s="31" t="s">
        <v>111</v>
      </c>
      <c r="E57" s="31" t="s">
        <v>280</v>
      </c>
      <c r="F57" s="31" t="s">
        <v>112</v>
      </c>
      <c r="G57" s="26" t="s">
        <v>113</v>
      </c>
      <c r="H57" s="31" t="s">
        <v>54</v>
      </c>
      <c r="I57" s="25">
        <v>69515000</v>
      </c>
      <c r="J57" s="65">
        <v>11.999478162797189</v>
      </c>
      <c r="K57" s="26" t="s">
        <v>60</v>
      </c>
      <c r="L57" s="26" t="s">
        <v>64</v>
      </c>
      <c r="M57" s="18">
        <v>8.1776252599999992</v>
      </c>
      <c r="N57" s="59" t="s">
        <v>65</v>
      </c>
      <c r="O57" s="11">
        <v>20</v>
      </c>
      <c r="P57" s="11">
        <v>0</v>
      </c>
      <c r="Q57" s="11">
        <v>0</v>
      </c>
      <c r="R57" s="11">
        <v>10</v>
      </c>
      <c r="S57" s="11">
        <v>4</v>
      </c>
      <c r="T57" s="11">
        <v>0</v>
      </c>
      <c r="U57" s="11">
        <v>0</v>
      </c>
      <c r="V57" s="76">
        <f>SUM(O57:U57)</f>
        <v>34</v>
      </c>
      <c r="W57" s="4">
        <f>((O57+P57+Q57+R57+S57+T57+U57)*0.15)</f>
        <v>5.0999999999999996</v>
      </c>
      <c r="X57" s="4">
        <f>(J57+W57)</f>
        <v>17.09947816279719</v>
      </c>
      <c r="Y57" s="74"/>
      <c r="Z57" s="77">
        <v>0</v>
      </c>
      <c r="AA57" s="17"/>
    </row>
    <row r="58" spans="1:27" ht="30" x14ac:dyDescent="0.25">
      <c r="A58" s="26" t="s">
        <v>105</v>
      </c>
      <c r="B58" s="31" t="s">
        <v>21</v>
      </c>
      <c r="C58" s="31" t="s">
        <v>106</v>
      </c>
      <c r="D58" s="31" t="s">
        <v>107</v>
      </c>
      <c r="E58" s="31" t="s">
        <v>108</v>
      </c>
      <c r="F58" s="31" t="s">
        <v>23</v>
      </c>
      <c r="G58" s="26" t="s">
        <v>109</v>
      </c>
      <c r="H58" s="31" t="s">
        <v>53</v>
      </c>
      <c r="I58" s="25">
        <v>1780000</v>
      </c>
      <c r="J58" s="65">
        <v>20.505756123455718</v>
      </c>
      <c r="K58" s="31" t="s">
        <v>60</v>
      </c>
      <c r="L58" s="31" t="s">
        <v>64</v>
      </c>
      <c r="M58" s="33">
        <v>0.5</v>
      </c>
      <c r="N58" s="59" t="s">
        <v>142</v>
      </c>
      <c r="O58" s="11">
        <v>0</v>
      </c>
      <c r="P58" s="11">
        <v>0</v>
      </c>
      <c r="Q58" s="11">
        <v>0</v>
      </c>
      <c r="R58" s="11">
        <v>15</v>
      </c>
      <c r="S58" s="11">
        <v>6</v>
      </c>
      <c r="T58" s="11">
        <v>10</v>
      </c>
      <c r="U58" s="11">
        <v>0</v>
      </c>
      <c r="V58" s="76">
        <f>SUM(O58:U58)</f>
        <v>31</v>
      </c>
      <c r="W58" s="4">
        <f>((O58+P58+Q58+R58+S58+T58+U58)*0.15)</f>
        <v>4.6499999999999995</v>
      </c>
      <c r="X58" s="4">
        <f>(J58+W58)</f>
        <v>25.155756123455717</v>
      </c>
      <c r="Y58" s="31" t="s">
        <v>960</v>
      </c>
      <c r="Z58" s="77">
        <v>0</v>
      </c>
      <c r="AA58" s="17"/>
    </row>
    <row r="59" spans="1:27" ht="60" x14ac:dyDescent="0.25">
      <c r="A59" s="26" t="s">
        <v>13</v>
      </c>
      <c r="B59" s="31" t="s">
        <v>21</v>
      </c>
      <c r="C59" s="31" t="s">
        <v>23</v>
      </c>
      <c r="D59" s="31" t="s">
        <v>27</v>
      </c>
      <c r="E59" s="31" t="s">
        <v>34</v>
      </c>
      <c r="F59" s="31" t="s">
        <v>23</v>
      </c>
      <c r="G59" s="26" t="s">
        <v>45</v>
      </c>
      <c r="H59" s="31" t="s">
        <v>53</v>
      </c>
      <c r="I59" s="25">
        <v>465000</v>
      </c>
      <c r="J59" s="24">
        <v>47.47276288332904</v>
      </c>
      <c r="K59" s="31" t="s">
        <v>59</v>
      </c>
      <c r="L59" s="31" t="s">
        <v>62</v>
      </c>
      <c r="M59" s="33">
        <v>0.5</v>
      </c>
      <c r="N59" s="59" t="s">
        <v>65</v>
      </c>
      <c r="O59" s="11">
        <v>0</v>
      </c>
      <c r="P59" s="11">
        <v>0</v>
      </c>
      <c r="Q59" s="11">
        <v>0</v>
      </c>
      <c r="R59" s="11">
        <v>10</v>
      </c>
      <c r="S59" s="11">
        <v>10</v>
      </c>
      <c r="T59" s="11">
        <v>10</v>
      </c>
      <c r="U59" s="11">
        <v>0</v>
      </c>
      <c r="V59" s="76">
        <f>SUM(O59:U59)</f>
        <v>30</v>
      </c>
      <c r="W59" s="4">
        <f>((O59+P59+Q59+R59+S59+T59+U59)*0.15)</f>
        <v>4.5</v>
      </c>
      <c r="X59" s="4">
        <f>(J59+W59)</f>
        <v>51.97276288332904</v>
      </c>
      <c r="Y59" s="5" t="s">
        <v>957</v>
      </c>
      <c r="Z59" s="77">
        <v>100</v>
      </c>
      <c r="AA59" s="17"/>
    </row>
    <row r="60" spans="1:27" ht="60" x14ac:dyDescent="0.25">
      <c r="A60" s="26" t="s">
        <v>14</v>
      </c>
      <c r="B60" s="31" t="s">
        <v>21</v>
      </c>
      <c r="C60" s="31" t="s">
        <v>23</v>
      </c>
      <c r="D60" s="31" t="s">
        <v>28</v>
      </c>
      <c r="E60" s="31" t="s">
        <v>35</v>
      </c>
      <c r="F60" s="31" t="s">
        <v>23</v>
      </c>
      <c r="G60" s="26" t="s">
        <v>46</v>
      </c>
      <c r="H60" s="31" t="s">
        <v>53</v>
      </c>
      <c r="I60" s="25">
        <v>233000</v>
      </c>
      <c r="J60" s="24">
        <v>47.258619183045177</v>
      </c>
      <c r="K60" s="31" t="s">
        <v>59</v>
      </c>
      <c r="L60" s="31" t="s">
        <v>62</v>
      </c>
      <c r="M60" s="33">
        <v>0.5</v>
      </c>
      <c r="N60" s="59" t="s">
        <v>66</v>
      </c>
      <c r="O60" s="11">
        <v>0</v>
      </c>
      <c r="P60" s="11">
        <v>0</v>
      </c>
      <c r="Q60" s="11">
        <v>0</v>
      </c>
      <c r="R60" s="11">
        <v>10</v>
      </c>
      <c r="S60" s="11">
        <v>10</v>
      </c>
      <c r="T60" s="11">
        <v>10</v>
      </c>
      <c r="U60" s="11">
        <v>0</v>
      </c>
      <c r="V60" s="76">
        <f>SUM(O60:U60)</f>
        <v>30</v>
      </c>
      <c r="W60" s="4">
        <f>((O60+P60+Q60+R60+S60+T60+U60)*0.15)</f>
        <v>4.5</v>
      </c>
      <c r="X60" s="4">
        <f>(J60+W60)</f>
        <v>51.758619183045177</v>
      </c>
      <c r="Y60" s="5" t="s">
        <v>957</v>
      </c>
      <c r="Z60" s="77">
        <v>100</v>
      </c>
      <c r="AA60" s="17"/>
    </row>
    <row r="61" spans="1:27" ht="60" x14ac:dyDescent="0.25">
      <c r="A61" s="26" t="s">
        <v>19</v>
      </c>
      <c r="B61" s="31" t="s">
        <v>21</v>
      </c>
      <c r="C61" s="31" t="s">
        <v>23</v>
      </c>
      <c r="D61" s="31" t="s">
        <v>32</v>
      </c>
      <c r="E61" s="31" t="s">
        <v>40</v>
      </c>
      <c r="F61" s="31" t="s">
        <v>23</v>
      </c>
      <c r="G61" s="26" t="s">
        <v>51</v>
      </c>
      <c r="H61" s="31" t="s">
        <v>57</v>
      </c>
      <c r="I61" s="25">
        <v>2175000</v>
      </c>
      <c r="J61" s="24">
        <v>28.239220104813807</v>
      </c>
      <c r="K61" s="31" t="s">
        <v>61</v>
      </c>
      <c r="L61" s="31" t="s">
        <v>62</v>
      </c>
      <c r="M61" s="33">
        <v>2</v>
      </c>
      <c r="N61" s="59" t="s">
        <v>65</v>
      </c>
      <c r="O61" s="11">
        <v>0</v>
      </c>
      <c r="P61" s="11">
        <v>0</v>
      </c>
      <c r="Q61" s="11">
        <v>0</v>
      </c>
      <c r="R61" s="11">
        <v>10</v>
      </c>
      <c r="S61" s="11">
        <v>10</v>
      </c>
      <c r="T61" s="11">
        <v>10</v>
      </c>
      <c r="U61" s="11">
        <v>0</v>
      </c>
      <c r="V61" s="76">
        <f>SUM(O61:U61)</f>
        <v>30</v>
      </c>
      <c r="W61" s="4">
        <f>((O61+P61+Q61+R61+S61+T61+U61)*0.15)</f>
        <v>4.5</v>
      </c>
      <c r="X61" s="4">
        <f>(J61+W61)</f>
        <v>32.739220104813811</v>
      </c>
      <c r="Y61" s="5" t="s">
        <v>956</v>
      </c>
      <c r="Z61" s="77">
        <v>100</v>
      </c>
      <c r="AA61" s="17"/>
    </row>
    <row r="62" spans="1:27" ht="60" x14ac:dyDescent="0.25">
      <c r="A62" s="26" t="s">
        <v>77</v>
      </c>
      <c r="B62" s="31" t="s">
        <v>21</v>
      </c>
      <c r="C62" s="31" t="s">
        <v>23</v>
      </c>
      <c r="D62" s="31" t="s">
        <v>78</v>
      </c>
      <c r="E62" s="31" t="s">
        <v>79</v>
      </c>
      <c r="F62" s="31" t="s">
        <v>80</v>
      </c>
      <c r="G62" s="26" t="s">
        <v>81</v>
      </c>
      <c r="H62" s="31" t="s">
        <v>56</v>
      </c>
      <c r="I62" s="25">
        <v>6254000</v>
      </c>
      <c r="J62" s="65">
        <v>24.10122435886008</v>
      </c>
      <c r="K62" s="31" t="s">
        <v>60</v>
      </c>
      <c r="L62" s="31" t="s">
        <v>64</v>
      </c>
      <c r="M62" s="33">
        <v>1.27661906</v>
      </c>
      <c r="N62" s="59" t="s">
        <v>66</v>
      </c>
      <c r="O62" s="11">
        <v>0</v>
      </c>
      <c r="P62" s="11">
        <v>0</v>
      </c>
      <c r="Q62" s="11">
        <v>0</v>
      </c>
      <c r="R62" s="11">
        <v>10</v>
      </c>
      <c r="S62" s="11">
        <v>10</v>
      </c>
      <c r="T62" s="11">
        <v>10</v>
      </c>
      <c r="U62" s="11">
        <v>0</v>
      </c>
      <c r="V62" s="76">
        <f>SUM(O62:U62)</f>
        <v>30</v>
      </c>
      <c r="W62" s="4">
        <f>((O62+P62+Q62+R62+S62+T62+U62)*0.15)</f>
        <v>4.5</v>
      </c>
      <c r="X62" s="4">
        <f>(J62+W62)</f>
        <v>28.60122435886008</v>
      </c>
      <c r="Y62" s="5" t="s">
        <v>955</v>
      </c>
      <c r="Z62" s="77">
        <v>100</v>
      </c>
      <c r="AA62" s="17"/>
    </row>
    <row r="63" spans="1:27" ht="45" x14ac:dyDescent="0.25">
      <c r="A63" s="26" t="s">
        <v>283</v>
      </c>
      <c r="B63" s="26" t="s">
        <v>21</v>
      </c>
      <c r="C63" s="26" t="s">
        <v>284</v>
      </c>
      <c r="D63" s="26" t="s">
        <v>32</v>
      </c>
      <c r="E63" s="26" t="s">
        <v>285</v>
      </c>
      <c r="F63" s="26" t="s">
        <v>286</v>
      </c>
      <c r="G63" s="26" t="s">
        <v>287</v>
      </c>
      <c r="H63" s="26" t="s">
        <v>133</v>
      </c>
      <c r="I63" s="8">
        <v>9576000</v>
      </c>
      <c r="J63" s="65">
        <v>11.931682057287752</v>
      </c>
      <c r="K63" s="26" t="s">
        <v>61</v>
      </c>
      <c r="L63" s="26" t="s">
        <v>218</v>
      </c>
      <c r="M63" s="3">
        <v>31.005984739999999</v>
      </c>
      <c r="N63" s="12" t="s">
        <v>65</v>
      </c>
      <c r="O63" s="2">
        <v>0</v>
      </c>
      <c r="P63" s="2">
        <v>0</v>
      </c>
      <c r="Q63" s="2">
        <v>0</v>
      </c>
      <c r="R63" s="2">
        <v>10</v>
      </c>
      <c r="S63" s="2">
        <v>4</v>
      </c>
      <c r="T63" s="2">
        <v>10</v>
      </c>
      <c r="U63" s="2">
        <v>0</v>
      </c>
      <c r="V63" s="76">
        <f>SUM(O63:U63)</f>
        <v>24</v>
      </c>
      <c r="W63" s="4">
        <f>((O63+P63+Q63+R63+S63+T63+U63)*0.15)</f>
        <v>3.5999999999999996</v>
      </c>
      <c r="X63" s="4">
        <f>(J63+W63)</f>
        <v>15.531682057287751</v>
      </c>
      <c r="Y63" s="74"/>
      <c r="Z63" s="77">
        <v>0</v>
      </c>
      <c r="AA63" s="17"/>
    </row>
    <row r="64" spans="1:27" ht="90" x14ac:dyDescent="0.25">
      <c r="A64" s="26" t="s">
        <v>300</v>
      </c>
      <c r="B64" s="26" t="s">
        <v>21</v>
      </c>
      <c r="C64" s="26" t="s">
        <v>301</v>
      </c>
      <c r="D64" s="26" t="s">
        <v>302</v>
      </c>
      <c r="E64" s="26" t="s">
        <v>303</v>
      </c>
      <c r="F64" s="26" t="s">
        <v>304</v>
      </c>
      <c r="G64" s="26" t="s">
        <v>305</v>
      </c>
      <c r="H64" s="26" t="s">
        <v>58</v>
      </c>
      <c r="I64" s="8">
        <v>9102000</v>
      </c>
      <c r="J64" s="65">
        <v>10.758108326799817</v>
      </c>
      <c r="K64" s="26" t="s">
        <v>59</v>
      </c>
      <c r="L64" s="26" t="s">
        <v>62</v>
      </c>
      <c r="M64" s="3">
        <v>2.0777362099999999</v>
      </c>
      <c r="N64" s="12" t="s">
        <v>66</v>
      </c>
      <c r="O64" s="2">
        <v>0</v>
      </c>
      <c r="P64" s="2">
        <v>0</v>
      </c>
      <c r="Q64" s="2">
        <v>0</v>
      </c>
      <c r="R64" s="2">
        <v>10</v>
      </c>
      <c r="S64" s="2">
        <v>4</v>
      </c>
      <c r="T64" s="2">
        <v>10</v>
      </c>
      <c r="U64" s="2">
        <v>0</v>
      </c>
      <c r="V64" s="76">
        <f>SUM(O64:U64)</f>
        <v>24</v>
      </c>
      <c r="W64" s="4">
        <f>((O64+P64+Q64+R64+S64+T64+U64)*0.15)</f>
        <v>3.5999999999999996</v>
      </c>
      <c r="X64" s="4">
        <f>(J64+W64)</f>
        <v>14.358108326799817</v>
      </c>
      <c r="Y64" s="118"/>
      <c r="Z64" s="77">
        <v>0</v>
      </c>
      <c r="AA64" s="17"/>
    </row>
    <row r="65" spans="1:27" ht="45" x14ac:dyDescent="0.25">
      <c r="A65" s="26" t="s">
        <v>323</v>
      </c>
      <c r="B65" s="26" t="s">
        <v>21</v>
      </c>
      <c r="C65" s="26" t="s">
        <v>23</v>
      </c>
      <c r="D65" s="26" t="s">
        <v>324</v>
      </c>
      <c r="E65" s="26" t="s">
        <v>325</v>
      </c>
      <c r="F65" s="26" t="s">
        <v>326</v>
      </c>
      <c r="G65" s="26" t="s">
        <v>327</v>
      </c>
      <c r="H65" s="26" t="s">
        <v>133</v>
      </c>
      <c r="I65" s="8">
        <v>22230000</v>
      </c>
      <c r="J65" s="65">
        <v>8.9772503647263999</v>
      </c>
      <c r="K65" s="26" t="s">
        <v>59</v>
      </c>
      <c r="L65" s="26" t="s">
        <v>220</v>
      </c>
      <c r="M65" s="3">
        <v>8.4523883000000009</v>
      </c>
      <c r="N65" s="12" t="s">
        <v>142</v>
      </c>
      <c r="O65" s="2">
        <v>0</v>
      </c>
      <c r="P65" s="2">
        <v>0</v>
      </c>
      <c r="Q65" s="2">
        <v>10</v>
      </c>
      <c r="R65" s="2">
        <v>10</v>
      </c>
      <c r="S65" s="2">
        <v>4</v>
      </c>
      <c r="T65" s="2">
        <v>0</v>
      </c>
      <c r="U65" s="2">
        <v>0</v>
      </c>
      <c r="V65" s="76">
        <f>SUM(O65:U65)</f>
        <v>24</v>
      </c>
      <c r="W65" s="4">
        <f>((O65+P65+Q65+R65+S65+T65+U65)*0.15)</f>
        <v>3.5999999999999996</v>
      </c>
      <c r="X65" s="4">
        <f>(J65+W65)</f>
        <v>12.5772503647264</v>
      </c>
      <c r="Y65" s="5" t="s">
        <v>726</v>
      </c>
      <c r="Z65" s="77">
        <v>0</v>
      </c>
      <c r="AA65" s="17"/>
    </row>
    <row r="66" spans="1:27" ht="45" x14ac:dyDescent="0.25">
      <c r="A66" s="26" t="s">
        <v>273</v>
      </c>
      <c r="B66" s="31" t="s">
        <v>22</v>
      </c>
      <c r="C66" s="31" t="s">
        <v>274</v>
      </c>
      <c r="D66" s="31" t="s">
        <v>183</v>
      </c>
      <c r="E66" s="31" t="s">
        <v>275</v>
      </c>
      <c r="F66" s="31" t="s">
        <v>158</v>
      </c>
      <c r="G66" s="26" t="s">
        <v>113</v>
      </c>
      <c r="H66" s="31" t="s">
        <v>54</v>
      </c>
      <c r="I66" s="25">
        <v>162547000</v>
      </c>
      <c r="J66" s="65">
        <v>13.174442262807576</v>
      </c>
      <c r="K66" s="26" t="s">
        <v>60</v>
      </c>
      <c r="L66" s="26" t="s">
        <v>64</v>
      </c>
      <c r="M66" s="18">
        <v>20.74746876</v>
      </c>
      <c r="N66" s="34" t="s">
        <v>65</v>
      </c>
      <c r="O66" s="11">
        <v>0</v>
      </c>
      <c r="P66" s="11">
        <v>0</v>
      </c>
      <c r="Q66" s="11">
        <v>0</v>
      </c>
      <c r="R66" s="11">
        <v>15</v>
      </c>
      <c r="S66" s="11">
        <v>6</v>
      </c>
      <c r="T66" s="11">
        <v>0</v>
      </c>
      <c r="U66" s="11">
        <v>0</v>
      </c>
      <c r="V66" s="76">
        <f>SUM(O66:U66)</f>
        <v>21</v>
      </c>
      <c r="W66" s="4">
        <f>((O66+P66+Q66+R66+S66+T66+U66)*0.15)</f>
        <v>3.15</v>
      </c>
      <c r="X66" s="4">
        <f>(J66+W66)</f>
        <v>16.324442262807576</v>
      </c>
      <c r="Y66" s="74"/>
      <c r="Z66" s="77">
        <v>0</v>
      </c>
      <c r="AA66" s="17"/>
    </row>
    <row r="67" spans="1:27" ht="30" x14ac:dyDescent="0.25">
      <c r="A67" s="26" t="s">
        <v>17</v>
      </c>
      <c r="B67" s="31" t="s">
        <v>22</v>
      </c>
      <c r="C67" s="31" t="s">
        <v>23</v>
      </c>
      <c r="D67" s="31" t="s">
        <v>30</v>
      </c>
      <c r="E67" s="31" t="s">
        <v>38</v>
      </c>
      <c r="F67" s="31" t="s">
        <v>42</v>
      </c>
      <c r="G67" s="26" t="s">
        <v>49</v>
      </c>
      <c r="H67" s="31" t="s">
        <v>56</v>
      </c>
      <c r="I67" s="25">
        <v>19133000</v>
      </c>
      <c r="J67" s="24">
        <v>30.887106282963309</v>
      </c>
      <c r="K67" s="31" t="s">
        <v>60</v>
      </c>
      <c r="L67" s="31" t="s">
        <v>64</v>
      </c>
      <c r="M67" s="33">
        <v>2.77138719</v>
      </c>
      <c r="N67" s="34" t="s">
        <v>66</v>
      </c>
      <c r="O67" s="11">
        <v>0</v>
      </c>
      <c r="P67" s="11">
        <v>0</v>
      </c>
      <c r="Q67" s="11">
        <v>0</v>
      </c>
      <c r="R67" s="11">
        <v>10</v>
      </c>
      <c r="S67" s="11">
        <v>10</v>
      </c>
      <c r="T67" s="11">
        <v>0</v>
      </c>
      <c r="U67" s="11">
        <v>0</v>
      </c>
      <c r="V67" s="76">
        <f>SUM(O67:U67)</f>
        <v>20</v>
      </c>
      <c r="W67" s="4">
        <f>((O67+P67+Q67+R67+S67+T67+U67)*0.15)</f>
        <v>3</v>
      </c>
      <c r="X67" s="4">
        <f>(J67+W67)</f>
        <v>33.887106282963309</v>
      </c>
      <c r="Y67" s="5" t="s">
        <v>955</v>
      </c>
      <c r="Z67" s="77">
        <v>100</v>
      </c>
      <c r="AA67" s="17"/>
    </row>
    <row r="68" spans="1:27" ht="60" x14ac:dyDescent="0.25">
      <c r="A68" s="6" t="s">
        <v>82</v>
      </c>
      <c r="B68" s="5" t="s">
        <v>21</v>
      </c>
      <c r="C68" s="5" t="s">
        <v>83</v>
      </c>
      <c r="D68" s="5" t="s">
        <v>84</v>
      </c>
      <c r="E68" s="5" t="s">
        <v>44</v>
      </c>
      <c r="F68" s="5" t="s">
        <v>85</v>
      </c>
      <c r="G68" s="6" t="s">
        <v>86</v>
      </c>
      <c r="H68" s="5" t="s">
        <v>54</v>
      </c>
      <c r="I68" s="10">
        <v>27948000</v>
      </c>
      <c r="J68" s="65">
        <v>21.829814007245538</v>
      </c>
      <c r="K68" s="31" t="s">
        <v>60</v>
      </c>
      <c r="L68" s="31" t="s">
        <v>64</v>
      </c>
      <c r="M68" s="33">
        <v>3.9404471000000001</v>
      </c>
      <c r="N68" s="34" t="s">
        <v>66</v>
      </c>
      <c r="O68" s="11">
        <v>0</v>
      </c>
      <c r="P68" s="11">
        <v>0</v>
      </c>
      <c r="Q68" s="11">
        <v>0</v>
      </c>
      <c r="R68" s="11">
        <v>15</v>
      </c>
      <c r="S68" s="11">
        <v>4</v>
      </c>
      <c r="T68" s="11">
        <v>0</v>
      </c>
      <c r="U68" s="11">
        <v>0</v>
      </c>
      <c r="V68" s="76">
        <f>SUM(O68:U68)</f>
        <v>19</v>
      </c>
      <c r="W68" s="4">
        <f>((O68+P68+Q68+R68+S68+T68+U68)*0.15)</f>
        <v>2.85</v>
      </c>
      <c r="X68" s="4">
        <f>(J68+W68)</f>
        <v>24.67981400724554</v>
      </c>
      <c r="Y68" s="31" t="s">
        <v>954</v>
      </c>
      <c r="Z68" s="77">
        <v>100</v>
      </c>
    </row>
    <row r="69" spans="1:27" ht="60" x14ac:dyDescent="0.25">
      <c r="A69" s="26" t="s">
        <v>315</v>
      </c>
      <c r="B69" s="26" t="s">
        <v>21</v>
      </c>
      <c r="C69" s="26" t="s">
        <v>23</v>
      </c>
      <c r="D69" s="26" t="s">
        <v>316</v>
      </c>
      <c r="E69" s="26" t="s">
        <v>317</v>
      </c>
      <c r="F69" s="26" t="s">
        <v>318</v>
      </c>
      <c r="G69" s="26" t="s">
        <v>319</v>
      </c>
      <c r="H69" s="26" t="s">
        <v>54</v>
      </c>
      <c r="I69" s="8">
        <v>128340000</v>
      </c>
      <c r="J69" s="65">
        <v>9.2944968929165839</v>
      </c>
      <c r="K69" s="26" t="s">
        <v>139</v>
      </c>
      <c r="L69" s="26" t="s">
        <v>333</v>
      </c>
      <c r="M69" s="3">
        <v>19.008307380000002</v>
      </c>
      <c r="N69" s="60" t="s">
        <v>65</v>
      </c>
      <c r="O69" s="2">
        <v>0</v>
      </c>
      <c r="P69" s="2">
        <v>0</v>
      </c>
      <c r="Q69" s="2">
        <v>0</v>
      </c>
      <c r="R69" s="2">
        <v>15</v>
      </c>
      <c r="S69" s="2">
        <v>4</v>
      </c>
      <c r="T69" s="2">
        <v>0</v>
      </c>
      <c r="U69" s="2">
        <v>0</v>
      </c>
      <c r="V69" s="76">
        <f>SUM(O69:U69)</f>
        <v>19</v>
      </c>
      <c r="W69" s="4">
        <f>((O69+P69+Q69+R69+S69+T69+U69)*0.15)</f>
        <v>2.85</v>
      </c>
      <c r="X69" s="4">
        <f>(J69+W69)</f>
        <v>12.144496892916584</v>
      </c>
      <c r="Y69" s="118"/>
      <c r="Z69" s="77">
        <v>0</v>
      </c>
    </row>
    <row r="70" spans="1:27" ht="90" x14ac:dyDescent="0.25">
      <c r="A70" s="26" t="s">
        <v>20</v>
      </c>
      <c r="B70" s="31" t="s">
        <v>21</v>
      </c>
      <c r="C70" s="31" t="s">
        <v>26</v>
      </c>
      <c r="D70" s="31" t="s">
        <v>33</v>
      </c>
      <c r="E70" s="31" t="s">
        <v>41</v>
      </c>
      <c r="F70" s="31" t="s">
        <v>44</v>
      </c>
      <c r="G70" s="26" t="s">
        <v>52</v>
      </c>
      <c r="H70" s="31" t="s">
        <v>58</v>
      </c>
      <c r="I70" s="25">
        <v>131968000</v>
      </c>
      <c r="J70" s="24">
        <v>27.517321637520553</v>
      </c>
      <c r="K70" s="31" t="s">
        <v>60</v>
      </c>
      <c r="L70" s="31" t="s">
        <v>64</v>
      </c>
      <c r="M70" s="33">
        <v>12.632748230000001</v>
      </c>
      <c r="N70" s="34" t="s">
        <v>65</v>
      </c>
      <c r="O70" s="11">
        <v>0</v>
      </c>
      <c r="P70" s="11">
        <v>0</v>
      </c>
      <c r="Q70" s="11">
        <v>0</v>
      </c>
      <c r="R70" s="11">
        <v>10</v>
      </c>
      <c r="S70" s="11">
        <v>6</v>
      </c>
      <c r="T70" s="11">
        <v>0</v>
      </c>
      <c r="U70" s="11">
        <v>0</v>
      </c>
      <c r="V70" s="76">
        <f>SUM(O70:U70)</f>
        <v>16</v>
      </c>
      <c r="W70" s="4">
        <f>((O70+P70+Q70+R70+S70+T70+U70)*0.15)</f>
        <v>2.4</v>
      </c>
      <c r="X70" s="4">
        <f>(J70+W70)</f>
        <v>29.917321637520551</v>
      </c>
      <c r="Y70" s="74"/>
      <c r="Z70" s="77">
        <v>0</v>
      </c>
    </row>
    <row r="71" spans="1:27" ht="60" x14ac:dyDescent="0.25">
      <c r="A71" s="26" t="s">
        <v>110</v>
      </c>
      <c r="B71" s="31" t="s">
        <v>21</v>
      </c>
      <c r="C71" s="31" t="s">
        <v>26</v>
      </c>
      <c r="D71" s="31" t="s">
        <v>111</v>
      </c>
      <c r="E71" s="31" t="s">
        <v>112</v>
      </c>
      <c r="F71" s="31" t="s">
        <v>41</v>
      </c>
      <c r="G71" s="26" t="s">
        <v>113</v>
      </c>
      <c r="H71" s="31" t="s">
        <v>114</v>
      </c>
      <c r="I71" s="25">
        <v>40254000</v>
      </c>
      <c r="J71" s="65">
        <v>20.384999107837466</v>
      </c>
      <c r="K71" s="31" t="s">
        <v>60</v>
      </c>
      <c r="L71" s="31" t="s">
        <v>64</v>
      </c>
      <c r="M71" s="33">
        <v>4.0905640200000004</v>
      </c>
      <c r="N71" s="34" t="s">
        <v>65</v>
      </c>
      <c r="O71" s="11">
        <v>0</v>
      </c>
      <c r="P71" s="11">
        <v>0</v>
      </c>
      <c r="Q71" s="11">
        <v>0</v>
      </c>
      <c r="R71" s="11">
        <v>10</v>
      </c>
      <c r="S71" s="11">
        <v>6</v>
      </c>
      <c r="T71" s="11">
        <v>0</v>
      </c>
      <c r="U71" s="11">
        <v>0</v>
      </c>
      <c r="V71" s="76">
        <f>SUM(O71:U71)</f>
        <v>16</v>
      </c>
      <c r="W71" s="4">
        <f>((O71+P71+Q71+R71+S71+T71+U71)*0.15)</f>
        <v>2.4</v>
      </c>
      <c r="X71" s="4">
        <f>(J71+W71)</f>
        <v>22.784999107837464</v>
      </c>
      <c r="Y71" s="31" t="s">
        <v>961</v>
      </c>
      <c r="Z71" s="77">
        <v>100</v>
      </c>
    </row>
    <row r="72" spans="1:27" ht="45" x14ac:dyDescent="0.25">
      <c r="A72" s="26" t="s">
        <v>115</v>
      </c>
      <c r="B72" s="31" t="s">
        <v>21</v>
      </c>
      <c r="C72" s="31" t="s">
        <v>116</v>
      </c>
      <c r="D72" s="31" t="s">
        <v>111</v>
      </c>
      <c r="E72" s="31" t="s">
        <v>117</v>
      </c>
      <c r="F72" s="31" t="s">
        <v>118</v>
      </c>
      <c r="G72" s="26" t="s">
        <v>119</v>
      </c>
      <c r="H72" s="31" t="s">
        <v>54</v>
      </c>
      <c r="I72" s="25">
        <v>141716000</v>
      </c>
      <c r="J72" s="65">
        <v>20.152413518097816</v>
      </c>
      <c r="K72" s="31" t="s">
        <v>139</v>
      </c>
      <c r="L72" s="31" t="s">
        <v>140</v>
      </c>
      <c r="M72" s="33">
        <v>15.360811030000001</v>
      </c>
      <c r="N72" s="34" t="s">
        <v>65</v>
      </c>
      <c r="O72" s="11">
        <v>0</v>
      </c>
      <c r="P72" s="11">
        <v>0</v>
      </c>
      <c r="Q72" s="11">
        <v>0</v>
      </c>
      <c r="R72" s="11">
        <v>10</v>
      </c>
      <c r="S72" s="11">
        <v>6</v>
      </c>
      <c r="T72" s="11">
        <v>0</v>
      </c>
      <c r="U72" s="11">
        <v>0</v>
      </c>
      <c r="V72" s="76">
        <f>SUM(O72:U72)</f>
        <v>16</v>
      </c>
      <c r="W72" s="4">
        <f>((O72+P72+Q72+R72+S72+T72+U72)*0.15)</f>
        <v>2.4</v>
      </c>
      <c r="X72" s="4">
        <f>(J72+W72)</f>
        <v>22.552413518097815</v>
      </c>
      <c r="Y72" s="5" t="s">
        <v>962</v>
      </c>
      <c r="Z72" s="77">
        <v>100</v>
      </c>
    </row>
    <row r="73" spans="1:27" ht="45" x14ac:dyDescent="0.25">
      <c r="A73" s="26" t="s">
        <v>18</v>
      </c>
      <c r="B73" s="31" t="s">
        <v>21</v>
      </c>
      <c r="C73" s="31" t="s">
        <v>23</v>
      </c>
      <c r="D73" s="31" t="s">
        <v>31</v>
      </c>
      <c r="E73" s="31" t="s">
        <v>39</v>
      </c>
      <c r="F73" s="31" t="s">
        <v>43</v>
      </c>
      <c r="G73" s="26" t="s">
        <v>50</v>
      </c>
      <c r="H73" s="31" t="s">
        <v>54</v>
      </c>
      <c r="I73" s="25">
        <v>132776000</v>
      </c>
      <c r="J73" s="24">
        <v>30.826453174072231</v>
      </c>
      <c r="K73" s="31" t="s">
        <v>60</v>
      </c>
      <c r="L73" s="31" t="s">
        <v>64</v>
      </c>
      <c r="M73" s="33">
        <v>12.24198983</v>
      </c>
      <c r="N73" s="34" t="s">
        <v>65</v>
      </c>
      <c r="O73" s="11">
        <v>0</v>
      </c>
      <c r="P73" s="11">
        <v>0</v>
      </c>
      <c r="Q73" s="11">
        <v>0</v>
      </c>
      <c r="R73" s="11">
        <v>10</v>
      </c>
      <c r="S73" s="11">
        <v>4</v>
      </c>
      <c r="T73" s="11">
        <v>0</v>
      </c>
      <c r="U73" s="11">
        <v>0</v>
      </c>
      <c r="V73" s="76">
        <f>SUM(O73:U73)</f>
        <v>14</v>
      </c>
      <c r="W73" s="4">
        <f>((O73+P73+Q73+R73+S73+T73+U73)*0.15)</f>
        <v>2.1</v>
      </c>
      <c r="X73" s="4">
        <f>(J73+W73)</f>
        <v>32.926453174072229</v>
      </c>
      <c r="Y73" s="31" t="s">
        <v>973</v>
      </c>
      <c r="Z73" s="77">
        <v>0</v>
      </c>
    </row>
    <row r="74" spans="1:27" ht="60" x14ac:dyDescent="0.25">
      <c r="A74" s="26" t="s">
        <v>149</v>
      </c>
      <c r="B74" s="31" t="s">
        <v>22</v>
      </c>
      <c r="C74" s="31" t="s">
        <v>150</v>
      </c>
      <c r="D74" s="31" t="s">
        <v>151</v>
      </c>
      <c r="E74" s="31" t="s">
        <v>152</v>
      </c>
      <c r="F74" s="31" t="s">
        <v>153</v>
      </c>
      <c r="G74" s="26" t="s">
        <v>154</v>
      </c>
      <c r="H74" s="31" t="s">
        <v>155</v>
      </c>
      <c r="I74" s="25">
        <v>40785000</v>
      </c>
      <c r="J74" s="24">
        <v>19.124323043003741</v>
      </c>
      <c r="K74" s="9" t="s">
        <v>60</v>
      </c>
      <c r="L74" s="31" t="s">
        <v>64</v>
      </c>
      <c r="M74" s="3">
        <v>3.9761579399999998</v>
      </c>
      <c r="N74" s="60" t="s">
        <v>65</v>
      </c>
      <c r="O74" s="11">
        <v>0</v>
      </c>
      <c r="P74" s="11">
        <v>0</v>
      </c>
      <c r="Q74" s="11">
        <v>0</v>
      </c>
      <c r="R74" s="11">
        <v>10</v>
      </c>
      <c r="S74" s="11">
        <v>4</v>
      </c>
      <c r="T74" s="11">
        <v>0</v>
      </c>
      <c r="U74" s="11">
        <v>0</v>
      </c>
      <c r="V74" s="76">
        <f>SUM(O74:U74)</f>
        <v>14</v>
      </c>
      <c r="W74" s="4">
        <f>((O74+P74+Q74+R74+S74+T74+U74)*0.15)</f>
        <v>2.1</v>
      </c>
      <c r="X74" s="4">
        <f>(J74+W74)</f>
        <v>21.224323043003743</v>
      </c>
      <c r="Y74" s="5" t="s">
        <v>727</v>
      </c>
      <c r="Z74" s="77">
        <v>0</v>
      </c>
    </row>
    <row r="75" spans="1:27" ht="45" x14ac:dyDescent="0.25">
      <c r="A75" s="26" t="s">
        <v>271</v>
      </c>
      <c r="B75" s="26" t="s">
        <v>21</v>
      </c>
      <c r="C75" s="26" t="s">
        <v>23</v>
      </c>
      <c r="D75" s="26" t="s">
        <v>31</v>
      </c>
      <c r="E75" s="26" t="s">
        <v>189</v>
      </c>
      <c r="F75" s="26" t="s">
        <v>98</v>
      </c>
      <c r="G75" s="26" t="s">
        <v>272</v>
      </c>
      <c r="H75" s="26" t="s">
        <v>54</v>
      </c>
      <c r="I75" s="8">
        <v>177603000</v>
      </c>
      <c r="J75" s="65">
        <v>13.524142880160033</v>
      </c>
      <c r="K75" s="26" t="s">
        <v>139</v>
      </c>
      <c r="L75" s="26" t="s">
        <v>217</v>
      </c>
      <c r="M75" s="1">
        <v>23.141321980000001</v>
      </c>
      <c r="N75" s="60" t="s">
        <v>65</v>
      </c>
      <c r="O75" s="13">
        <v>0</v>
      </c>
      <c r="P75" s="13">
        <v>0</v>
      </c>
      <c r="Q75" s="13">
        <v>0</v>
      </c>
      <c r="R75" s="13">
        <v>10</v>
      </c>
      <c r="S75" s="13">
        <v>4</v>
      </c>
      <c r="T75" s="13">
        <v>0</v>
      </c>
      <c r="U75" s="13">
        <v>0</v>
      </c>
      <c r="V75" s="76">
        <f>SUM(O75:U75)</f>
        <v>14</v>
      </c>
      <c r="W75" s="15">
        <f>((O75+P75+Q75+R75+S75+T75+U75)*0.15)</f>
        <v>2.1</v>
      </c>
      <c r="X75" s="15">
        <f>(J75+W75)</f>
        <v>15.624142880160033</v>
      </c>
      <c r="Y75" s="74"/>
      <c r="Z75" s="77">
        <v>0</v>
      </c>
    </row>
    <row r="77" spans="1:27" ht="18.75" x14ac:dyDescent="0.3">
      <c r="H77" s="183" t="s">
        <v>941</v>
      </c>
    </row>
    <row r="78" spans="1:27" x14ac:dyDescent="0.25">
      <c r="A78" s="124"/>
      <c r="B78" s="209"/>
      <c r="I78" t="s">
        <v>76</v>
      </c>
    </row>
    <row r="79" spans="1:27" x14ac:dyDescent="0.25">
      <c r="A79" s="124"/>
      <c r="B79" s="209"/>
      <c r="I79" t="s">
        <v>76</v>
      </c>
    </row>
    <row r="80" spans="1:27" x14ac:dyDescent="0.25">
      <c r="A80" s="124"/>
      <c r="B80" s="209"/>
      <c r="I80" s="134" t="s">
        <v>76</v>
      </c>
    </row>
    <row r="81" spans="1:9" x14ac:dyDescent="0.25">
      <c r="A81" s="124"/>
      <c r="B81" s="209"/>
      <c r="I81" t="s">
        <v>76</v>
      </c>
    </row>
    <row r="82" spans="1:9" x14ac:dyDescent="0.25">
      <c r="A82" s="124"/>
      <c r="B82" s="209"/>
    </row>
    <row r="83" spans="1:9" x14ac:dyDescent="0.25">
      <c r="A83" s="124"/>
      <c r="B83" s="209"/>
    </row>
    <row r="84" spans="1:9" x14ac:dyDescent="0.25">
      <c r="A84" s="124"/>
      <c r="B84" s="209"/>
    </row>
    <row r="85" spans="1:9" x14ac:dyDescent="0.25">
      <c r="A85" s="124"/>
      <c r="B85" s="209"/>
    </row>
    <row r="86" spans="1:9" x14ac:dyDescent="0.25">
      <c r="A86" s="124"/>
      <c r="B86" s="209"/>
    </row>
    <row r="87" spans="1:9" x14ac:dyDescent="0.25">
      <c r="A87" s="124"/>
      <c r="B87" s="209"/>
    </row>
    <row r="88" spans="1:9" x14ac:dyDescent="0.25">
      <c r="A88" s="124"/>
      <c r="B88" s="209"/>
    </row>
    <row r="89" spans="1:9" x14ac:dyDescent="0.25">
      <c r="A89" s="124"/>
      <c r="B89" s="209"/>
    </row>
    <row r="90" spans="1:9" x14ac:dyDescent="0.25">
      <c r="A90" s="124"/>
      <c r="B90" s="209"/>
    </row>
    <row r="91" spans="1:9" x14ac:dyDescent="0.25">
      <c r="A91" s="124"/>
      <c r="B91" s="209"/>
    </row>
    <row r="92" spans="1:9" x14ac:dyDescent="0.25">
      <c r="A92" s="124"/>
      <c r="B92" s="209"/>
    </row>
    <row r="93" spans="1:9" x14ac:dyDescent="0.25">
      <c r="A93" s="124"/>
      <c r="B93" s="209"/>
    </row>
    <row r="94" spans="1:9" x14ac:dyDescent="0.25">
      <c r="A94" s="124"/>
      <c r="B94" s="209"/>
    </row>
    <row r="95" spans="1:9" x14ac:dyDescent="0.25">
      <c r="A95" s="124"/>
      <c r="B95" s="209"/>
    </row>
    <row r="96" spans="1:9" x14ac:dyDescent="0.25">
      <c r="A96" s="124"/>
      <c r="B96" s="209"/>
    </row>
    <row r="97" spans="1:2" x14ac:dyDescent="0.25">
      <c r="A97" s="124"/>
      <c r="B97" s="209"/>
    </row>
    <row r="98" spans="1:2" x14ac:dyDescent="0.25">
      <c r="A98" s="124"/>
      <c r="B98" s="209"/>
    </row>
    <row r="99" spans="1:2" x14ac:dyDescent="0.25">
      <c r="A99" s="124"/>
      <c r="B99" s="209"/>
    </row>
    <row r="100" spans="1:2" x14ac:dyDescent="0.25">
      <c r="A100" s="124"/>
      <c r="B100" s="209"/>
    </row>
    <row r="101" spans="1:2" x14ac:dyDescent="0.25">
      <c r="A101" s="124"/>
      <c r="B101" s="209"/>
    </row>
    <row r="102" spans="1:2" x14ac:dyDescent="0.25">
      <c r="A102" s="124"/>
      <c r="B102" s="209"/>
    </row>
    <row r="103" spans="1:2" x14ac:dyDescent="0.25">
      <c r="A103" s="124"/>
      <c r="B103" s="209"/>
    </row>
    <row r="104" spans="1:2" x14ac:dyDescent="0.25">
      <c r="A104" s="124"/>
      <c r="B104" s="209"/>
    </row>
    <row r="105" spans="1:2" x14ac:dyDescent="0.25">
      <c r="A105" s="124"/>
      <c r="B105" s="209"/>
    </row>
    <row r="106" spans="1:2" x14ac:dyDescent="0.25">
      <c r="A106" s="124"/>
      <c r="B106" s="209"/>
    </row>
    <row r="107" spans="1:2" x14ac:dyDescent="0.25">
      <c r="A107" s="124"/>
      <c r="B107" s="209"/>
    </row>
    <row r="108" spans="1:2" x14ac:dyDescent="0.25">
      <c r="A108" s="124"/>
      <c r="B108" s="209"/>
    </row>
    <row r="109" spans="1:2" x14ac:dyDescent="0.25">
      <c r="A109" s="124"/>
      <c r="B109" s="209"/>
    </row>
    <row r="110" spans="1:2" x14ac:dyDescent="0.25">
      <c r="A110" s="124"/>
      <c r="B110" s="209"/>
    </row>
    <row r="111" spans="1:2" x14ac:dyDescent="0.25">
      <c r="A111" s="124"/>
      <c r="B111" s="209"/>
    </row>
    <row r="112" spans="1:2" x14ac:dyDescent="0.25">
      <c r="A112" s="124"/>
      <c r="B112" s="209"/>
    </row>
    <row r="113" spans="1:2" x14ac:dyDescent="0.25">
      <c r="A113" s="124"/>
      <c r="B113" s="209"/>
    </row>
    <row r="114" spans="1:2" x14ac:dyDescent="0.25">
      <c r="A114" s="124"/>
      <c r="B114" s="209"/>
    </row>
    <row r="115" spans="1:2" x14ac:dyDescent="0.25">
      <c r="A115" s="124"/>
      <c r="B115" s="209"/>
    </row>
  </sheetData>
  <mergeCells count="1">
    <mergeCell ref="O2:V2"/>
  </mergeCells>
  <pageMargins left="0.7" right="0.7" top="0.75" bottom="0.75" header="0.3" footer="0.3"/>
  <pageSetup paperSize="5" scale="38" orientation="landscape" r:id="rId1"/>
  <rowBreaks count="2" manualBreakCount="2">
    <brk id="39" max="16383" man="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86"/>
  <sheetViews>
    <sheetView topLeftCell="H72" zoomScale="60" zoomScaleNormal="60" zoomScaleSheetLayoutView="30" zoomScalePageLayoutView="70" workbookViewId="0">
      <selection activeCell="AB4" sqref="AB4"/>
    </sheetView>
  </sheetViews>
  <sheetFormatPr defaultRowHeight="15" x14ac:dyDescent="0.25"/>
  <cols>
    <col min="1" max="1" width="10.85546875" customWidth="1"/>
    <col min="2" max="2" width="11.5703125" customWidth="1"/>
    <col min="4" max="6" width="13.7109375" customWidth="1"/>
    <col min="7" max="7" width="46.42578125" customWidth="1"/>
    <col min="8" max="8" width="15" customWidth="1"/>
    <col min="9" max="9" width="18.42578125" customWidth="1"/>
    <col min="10" max="10" width="15" customWidth="1"/>
    <col min="11" max="12" width="13.42578125" customWidth="1"/>
    <col min="13" max="13" width="10" customWidth="1"/>
    <col min="14" max="14" width="13" customWidth="1"/>
    <col min="15" max="16" width="11.7109375" customWidth="1"/>
    <col min="17" max="17" width="16.7109375" customWidth="1"/>
    <col min="18" max="18" width="13.7109375" customWidth="1"/>
    <col min="19" max="19" width="16" customWidth="1"/>
    <col min="20" max="20" width="16.7109375" customWidth="1"/>
    <col min="21" max="21" width="11.7109375" customWidth="1"/>
    <col min="22" max="22" width="12" customWidth="1"/>
    <col min="23" max="23" width="41.7109375" customWidth="1"/>
    <col min="24" max="24" width="13" customWidth="1"/>
    <col min="26" max="26" width="11.28515625" customWidth="1"/>
    <col min="27" max="27" width="17.42578125" customWidth="1"/>
  </cols>
  <sheetData>
    <row r="1" spans="1:27" ht="51" customHeight="1" x14ac:dyDescent="0.55000000000000004">
      <c r="T1" s="100" t="s">
        <v>740</v>
      </c>
    </row>
    <row r="2" spans="1:27" ht="32.25" customHeight="1" x14ac:dyDescent="0.25">
      <c r="O2" s="136" t="s">
        <v>74</v>
      </c>
      <c r="P2" s="137"/>
      <c r="Q2" s="137"/>
      <c r="R2" s="137"/>
      <c r="S2" s="137"/>
      <c r="T2" s="137"/>
      <c r="U2" s="137"/>
      <c r="V2" s="138"/>
    </row>
    <row r="3" spans="1:27" ht="91.5" customHeight="1" x14ac:dyDescent="0.25">
      <c r="A3" s="27" t="s">
        <v>0</v>
      </c>
      <c r="B3" s="27" t="s">
        <v>1</v>
      </c>
      <c r="C3" s="27" t="s">
        <v>2</v>
      </c>
      <c r="D3" s="27" t="s">
        <v>3</v>
      </c>
      <c r="E3" s="27" t="s">
        <v>4</v>
      </c>
      <c r="F3" s="27" t="s">
        <v>5</v>
      </c>
      <c r="G3" s="27" t="s">
        <v>6</v>
      </c>
      <c r="H3" s="27" t="s">
        <v>7</v>
      </c>
      <c r="I3" s="28" t="s">
        <v>8</v>
      </c>
      <c r="J3" s="29" t="s">
        <v>738</v>
      </c>
      <c r="K3" s="27" t="s">
        <v>9</v>
      </c>
      <c r="L3" s="27" t="s">
        <v>10</v>
      </c>
      <c r="M3" s="29" t="s">
        <v>11</v>
      </c>
      <c r="N3" s="27" t="s">
        <v>12</v>
      </c>
      <c r="O3" s="14" t="s">
        <v>69</v>
      </c>
      <c r="P3" s="14" t="s">
        <v>374</v>
      </c>
      <c r="Q3" s="14" t="s">
        <v>68</v>
      </c>
      <c r="R3" s="14" t="s">
        <v>375</v>
      </c>
      <c r="S3" s="14" t="s">
        <v>376</v>
      </c>
      <c r="T3" s="14" t="s">
        <v>73</v>
      </c>
      <c r="U3" s="14" t="s">
        <v>67</v>
      </c>
      <c r="V3" s="29" t="s">
        <v>75</v>
      </c>
      <c r="W3" s="55" t="s">
        <v>723</v>
      </c>
      <c r="X3" s="72" t="s">
        <v>724</v>
      </c>
    </row>
    <row r="4" spans="1:27" ht="60" x14ac:dyDescent="0.25">
      <c r="A4" s="31" t="s">
        <v>101</v>
      </c>
      <c r="B4" s="32" t="s">
        <v>21</v>
      </c>
      <c r="C4" s="31" t="s">
        <v>23</v>
      </c>
      <c r="D4" s="31" t="s">
        <v>102</v>
      </c>
      <c r="E4" s="31" t="s">
        <v>98</v>
      </c>
      <c r="F4" s="31" t="s">
        <v>103</v>
      </c>
      <c r="G4" s="31" t="s">
        <v>104</v>
      </c>
      <c r="H4" s="31" t="s">
        <v>56</v>
      </c>
      <c r="I4" s="30">
        <v>36156000</v>
      </c>
      <c r="J4" s="24">
        <v>17.186798061438395</v>
      </c>
      <c r="K4" s="31" t="s">
        <v>60</v>
      </c>
      <c r="L4" s="31" t="s">
        <v>63</v>
      </c>
      <c r="M4" s="33">
        <v>3.2239576900000002</v>
      </c>
      <c r="N4" s="34" t="s">
        <v>66</v>
      </c>
      <c r="O4" s="22">
        <v>20</v>
      </c>
      <c r="P4" s="22">
        <v>20</v>
      </c>
      <c r="Q4" s="22">
        <v>15</v>
      </c>
      <c r="R4" s="22">
        <v>15</v>
      </c>
      <c r="S4" s="22">
        <v>5</v>
      </c>
      <c r="T4" s="22">
        <v>10</v>
      </c>
      <c r="U4" s="22">
        <v>5</v>
      </c>
      <c r="V4" s="50">
        <f t="shared" ref="V4:V35" si="0">SUM(O4:U4)</f>
        <v>90</v>
      </c>
      <c r="W4" s="31" t="s">
        <v>963</v>
      </c>
      <c r="X4" s="92">
        <v>63</v>
      </c>
      <c r="Y4" s="17"/>
      <c r="Z4" s="191"/>
      <c r="AA4" s="207" t="s">
        <v>76</v>
      </c>
    </row>
    <row r="5" spans="1:27" ht="45" x14ac:dyDescent="0.25">
      <c r="A5" s="31" t="s">
        <v>90</v>
      </c>
      <c r="B5" s="32" t="s">
        <v>21</v>
      </c>
      <c r="C5" s="31" t="s">
        <v>23</v>
      </c>
      <c r="D5" s="31" t="s">
        <v>91</v>
      </c>
      <c r="E5" s="31" t="s">
        <v>92</v>
      </c>
      <c r="F5" s="31" t="s">
        <v>93</v>
      </c>
      <c r="G5" s="31" t="s">
        <v>94</v>
      </c>
      <c r="H5" s="31" t="s">
        <v>54</v>
      </c>
      <c r="I5" s="30">
        <v>7457000</v>
      </c>
      <c r="J5" s="24">
        <v>18.120514514473967</v>
      </c>
      <c r="K5" s="31" t="s">
        <v>59</v>
      </c>
      <c r="L5" s="31" t="s">
        <v>62</v>
      </c>
      <c r="M5" s="33">
        <v>0.51207469999999999</v>
      </c>
      <c r="N5" s="34" t="s">
        <v>66</v>
      </c>
      <c r="O5" s="22">
        <v>20</v>
      </c>
      <c r="P5" s="22">
        <v>20</v>
      </c>
      <c r="Q5" s="22">
        <v>15</v>
      </c>
      <c r="R5" s="22">
        <v>15</v>
      </c>
      <c r="S5" s="22">
        <v>5</v>
      </c>
      <c r="T5" s="22">
        <v>7</v>
      </c>
      <c r="U5" s="22">
        <v>5</v>
      </c>
      <c r="V5" s="50">
        <f t="shared" si="0"/>
        <v>87</v>
      </c>
      <c r="W5" s="9" t="s">
        <v>965</v>
      </c>
      <c r="X5" s="77">
        <v>100</v>
      </c>
      <c r="Y5" s="17"/>
      <c r="Z5" s="190"/>
    </row>
    <row r="6" spans="1:27" ht="60" x14ac:dyDescent="0.25">
      <c r="A6" s="26" t="s">
        <v>387</v>
      </c>
      <c r="B6" s="32" t="s">
        <v>378</v>
      </c>
      <c r="C6" s="31" t="s">
        <v>23</v>
      </c>
      <c r="D6" s="31" t="s">
        <v>388</v>
      </c>
      <c r="E6" s="31" t="s">
        <v>389</v>
      </c>
      <c r="F6" s="31" t="s">
        <v>390</v>
      </c>
      <c r="G6" s="31" t="s">
        <v>391</v>
      </c>
      <c r="H6" s="31" t="s">
        <v>54</v>
      </c>
      <c r="I6" s="30">
        <v>20486000</v>
      </c>
      <c r="J6" s="24">
        <v>17.743457138597368</v>
      </c>
      <c r="K6" s="31" t="s">
        <v>539</v>
      </c>
      <c r="L6" s="31" t="s">
        <v>540</v>
      </c>
      <c r="M6" s="33">
        <v>2.2789638800000001</v>
      </c>
      <c r="N6" s="34" t="s">
        <v>66</v>
      </c>
      <c r="O6" s="22">
        <v>0</v>
      </c>
      <c r="P6" s="22">
        <v>20</v>
      </c>
      <c r="Q6" s="22">
        <v>10</v>
      </c>
      <c r="R6" s="22">
        <v>15</v>
      </c>
      <c r="S6" s="22">
        <v>10</v>
      </c>
      <c r="T6" s="22">
        <v>10</v>
      </c>
      <c r="U6" s="22">
        <v>5</v>
      </c>
      <c r="V6" s="50">
        <f t="shared" si="0"/>
        <v>70</v>
      </c>
      <c r="W6" s="31" t="s">
        <v>968</v>
      </c>
      <c r="X6" s="77">
        <v>23</v>
      </c>
      <c r="Y6" s="17"/>
      <c r="Z6" s="190"/>
    </row>
    <row r="7" spans="1:27" ht="45" x14ac:dyDescent="0.25">
      <c r="A7" s="31" t="s">
        <v>396</v>
      </c>
      <c r="B7" s="32" t="s">
        <v>378</v>
      </c>
      <c r="C7" s="31" t="s">
        <v>397</v>
      </c>
      <c r="D7" s="31" t="s">
        <v>398</v>
      </c>
      <c r="E7" s="31" t="s">
        <v>399</v>
      </c>
      <c r="F7" s="31" t="s">
        <v>189</v>
      </c>
      <c r="G7" s="31" t="s">
        <v>400</v>
      </c>
      <c r="H7" s="31" t="s">
        <v>54</v>
      </c>
      <c r="I7" s="30">
        <v>14637000</v>
      </c>
      <c r="J7" s="24">
        <v>17.078587284589211</v>
      </c>
      <c r="K7" s="31" t="s">
        <v>539</v>
      </c>
      <c r="L7" s="31" t="s">
        <v>140</v>
      </c>
      <c r="M7" s="33">
        <v>1.62974525</v>
      </c>
      <c r="N7" s="34" t="s">
        <v>66</v>
      </c>
      <c r="O7" s="22">
        <v>0</v>
      </c>
      <c r="P7" s="22">
        <v>20</v>
      </c>
      <c r="Q7" s="22">
        <v>10</v>
      </c>
      <c r="R7" s="22">
        <v>15</v>
      </c>
      <c r="S7" s="22">
        <v>10</v>
      </c>
      <c r="T7" s="22">
        <v>10</v>
      </c>
      <c r="U7" s="22">
        <v>5</v>
      </c>
      <c r="V7" s="43">
        <f t="shared" si="0"/>
        <v>70</v>
      </c>
      <c r="W7" s="9" t="s">
        <v>969</v>
      </c>
      <c r="X7" s="77">
        <v>100</v>
      </c>
      <c r="Y7" s="17"/>
      <c r="Z7" s="189"/>
    </row>
    <row r="8" spans="1:27" ht="60" x14ac:dyDescent="0.25">
      <c r="A8" s="31" t="s">
        <v>407</v>
      </c>
      <c r="B8" s="32" t="s">
        <v>378</v>
      </c>
      <c r="C8" s="31" t="s">
        <v>23</v>
      </c>
      <c r="D8" s="31" t="s">
        <v>408</v>
      </c>
      <c r="E8" s="31" t="s">
        <v>249</v>
      </c>
      <c r="F8" s="31" t="s">
        <v>409</v>
      </c>
      <c r="G8" s="31" t="s">
        <v>410</v>
      </c>
      <c r="H8" s="31" t="s">
        <v>54</v>
      </c>
      <c r="I8" s="30">
        <v>18570000</v>
      </c>
      <c r="J8" s="24">
        <v>15.312124833821818</v>
      </c>
      <c r="K8" s="31" t="s">
        <v>61</v>
      </c>
      <c r="L8" s="31" t="s">
        <v>62</v>
      </c>
      <c r="M8" s="33">
        <v>2.0542360899999998</v>
      </c>
      <c r="N8" s="34" t="s">
        <v>66</v>
      </c>
      <c r="O8" s="22">
        <v>0</v>
      </c>
      <c r="P8" s="22">
        <v>20</v>
      </c>
      <c r="Q8" s="22">
        <v>15</v>
      </c>
      <c r="R8" s="22">
        <v>15</v>
      </c>
      <c r="S8" s="22">
        <v>5</v>
      </c>
      <c r="T8" s="22">
        <v>10</v>
      </c>
      <c r="U8" s="22">
        <v>5</v>
      </c>
      <c r="V8" s="43">
        <f t="shared" si="0"/>
        <v>70</v>
      </c>
      <c r="W8" s="9" t="s">
        <v>970</v>
      </c>
      <c r="X8" s="77">
        <v>100</v>
      </c>
      <c r="Y8" s="17"/>
      <c r="Z8" s="190"/>
    </row>
    <row r="9" spans="1:27" ht="45" x14ac:dyDescent="0.25">
      <c r="A9" s="31" t="s">
        <v>382</v>
      </c>
      <c r="B9" s="32" t="s">
        <v>378</v>
      </c>
      <c r="C9" s="31" t="s">
        <v>23</v>
      </c>
      <c r="D9" s="31" t="s">
        <v>383</v>
      </c>
      <c r="E9" s="31" t="s">
        <v>384</v>
      </c>
      <c r="F9" s="31" t="s">
        <v>385</v>
      </c>
      <c r="G9" s="31" t="s">
        <v>386</v>
      </c>
      <c r="H9" s="31" t="s">
        <v>155</v>
      </c>
      <c r="I9" s="30">
        <v>8662000</v>
      </c>
      <c r="J9" s="24">
        <v>18.948210740313861</v>
      </c>
      <c r="K9" s="31" t="s">
        <v>60</v>
      </c>
      <c r="L9" s="31" t="s">
        <v>141</v>
      </c>
      <c r="M9" s="33">
        <v>1.09232153</v>
      </c>
      <c r="N9" s="34" t="s">
        <v>66</v>
      </c>
      <c r="O9" s="22">
        <v>0</v>
      </c>
      <c r="P9" s="22">
        <v>20</v>
      </c>
      <c r="Q9" s="22">
        <v>5</v>
      </c>
      <c r="R9" s="22">
        <v>15</v>
      </c>
      <c r="S9" s="22">
        <v>10</v>
      </c>
      <c r="T9" s="22">
        <v>10</v>
      </c>
      <c r="U9" s="22">
        <v>5</v>
      </c>
      <c r="V9" s="50">
        <f t="shared" si="0"/>
        <v>65</v>
      </c>
      <c r="W9" s="9"/>
      <c r="X9" s="75">
        <v>0</v>
      </c>
      <c r="Y9" s="17"/>
      <c r="Z9" s="190"/>
    </row>
    <row r="10" spans="1:27" ht="45" x14ac:dyDescent="0.25">
      <c r="A10" s="31" t="s">
        <v>128</v>
      </c>
      <c r="B10" s="32" t="s">
        <v>21</v>
      </c>
      <c r="C10" s="31" t="s">
        <v>129</v>
      </c>
      <c r="D10" s="31" t="s">
        <v>124</v>
      </c>
      <c r="E10" s="31" t="s">
        <v>130</v>
      </c>
      <c r="F10" s="31" t="s">
        <v>131</v>
      </c>
      <c r="G10" s="31" t="s">
        <v>132</v>
      </c>
      <c r="H10" s="31" t="s">
        <v>133</v>
      </c>
      <c r="I10" s="30">
        <v>37392000</v>
      </c>
      <c r="J10" s="24">
        <v>16.981242663144364</v>
      </c>
      <c r="K10" s="31" t="s">
        <v>59</v>
      </c>
      <c r="L10" s="31" t="s">
        <v>62</v>
      </c>
      <c r="M10" s="33">
        <v>2.6749041600000001</v>
      </c>
      <c r="N10" s="34" t="s">
        <v>66</v>
      </c>
      <c r="O10" s="22">
        <v>15</v>
      </c>
      <c r="P10" s="22">
        <v>20</v>
      </c>
      <c r="Q10" s="22">
        <v>15</v>
      </c>
      <c r="R10" s="22">
        <v>0</v>
      </c>
      <c r="S10" s="22">
        <v>5</v>
      </c>
      <c r="T10" s="22">
        <v>7</v>
      </c>
      <c r="U10" s="22">
        <v>0</v>
      </c>
      <c r="V10" s="43">
        <f t="shared" si="0"/>
        <v>62</v>
      </c>
      <c r="W10" s="9"/>
      <c r="X10" s="75">
        <v>0</v>
      </c>
      <c r="Y10" s="17"/>
      <c r="Z10" s="190"/>
    </row>
    <row r="11" spans="1:27" ht="60" x14ac:dyDescent="0.25">
      <c r="A11" s="31" t="s">
        <v>432</v>
      </c>
      <c r="B11" s="32" t="s">
        <v>378</v>
      </c>
      <c r="C11" s="31" t="s">
        <v>433</v>
      </c>
      <c r="D11" s="31" t="s">
        <v>434</v>
      </c>
      <c r="E11" s="31" t="s">
        <v>435</v>
      </c>
      <c r="F11" s="31" t="s">
        <v>436</v>
      </c>
      <c r="G11" s="31" t="s">
        <v>437</v>
      </c>
      <c r="H11" s="31" t="s">
        <v>54</v>
      </c>
      <c r="I11" s="30">
        <v>16812000</v>
      </c>
      <c r="J11" s="24">
        <v>13.876647680173875</v>
      </c>
      <c r="K11" s="31" t="s">
        <v>61</v>
      </c>
      <c r="L11" s="31" t="s">
        <v>541</v>
      </c>
      <c r="M11" s="33">
        <v>1.4072511999999999</v>
      </c>
      <c r="N11" s="34" t="s">
        <v>66</v>
      </c>
      <c r="O11" s="22">
        <v>0</v>
      </c>
      <c r="P11" s="22">
        <v>20</v>
      </c>
      <c r="Q11" s="22">
        <v>10</v>
      </c>
      <c r="R11" s="22">
        <v>15</v>
      </c>
      <c r="S11" s="22">
        <v>5</v>
      </c>
      <c r="T11" s="22">
        <v>7</v>
      </c>
      <c r="U11" s="22">
        <v>5</v>
      </c>
      <c r="V11" s="43">
        <f t="shared" si="0"/>
        <v>62</v>
      </c>
      <c r="W11" s="73" t="s">
        <v>971</v>
      </c>
      <c r="X11" s="92">
        <v>14</v>
      </c>
      <c r="Y11" s="17"/>
      <c r="Z11" s="190"/>
    </row>
    <row r="12" spans="1:27" ht="60" x14ac:dyDescent="0.25">
      <c r="A12" s="31" t="s">
        <v>438</v>
      </c>
      <c r="B12" s="32" t="s">
        <v>378</v>
      </c>
      <c r="C12" s="31" t="s">
        <v>23</v>
      </c>
      <c r="D12" s="31" t="s">
        <v>439</v>
      </c>
      <c r="E12" s="31" t="s">
        <v>440</v>
      </c>
      <c r="F12" s="31" t="s">
        <v>441</v>
      </c>
      <c r="G12" s="31" t="s">
        <v>442</v>
      </c>
      <c r="H12" s="31" t="s">
        <v>54</v>
      </c>
      <c r="I12" s="30">
        <v>29832000</v>
      </c>
      <c r="J12" s="24">
        <v>13.791065072553028</v>
      </c>
      <c r="K12" s="31" t="s">
        <v>539</v>
      </c>
      <c r="L12" s="31" t="s">
        <v>140</v>
      </c>
      <c r="M12" s="33">
        <v>3.1727135400000002</v>
      </c>
      <c r="N12" s="34" t="s">
        <v>66</v>
      </c>
      <c r="O12" s="22">
        <v>0</v>
      </c>
      <c r="P12" s="22">
        <v>20</v>
      </c>
      <c r="Q12" s="22">
        <v>10</v>
      </c>
      <c r="R12" s="22">
        <v>15</v>
      </c>
      <c r="S12" s="22">
        <v>5</v>
      </c>
      <c r="T12" s="22">
        <v>7</v>
      </c>
      <c r="U12" s="22">
        <v>5</v>
      </c>
      <c r="V12" s="43">
        <f t="shared" si="0"/>
        <v>62</v>
      </c>
      <c r="W12" s="9" t="s">
        <v>972</v>
      </c>
      <c r="X12" s="77">
        <v>100</v>
      </c>
      <c r="Y12" s="17"/>
      <c r="Z12" s="189"/>
    </row>
    <row r="13" spans="1:27" ht="63" customHeight="1" x14ac:dyDescent="0.25">
      <c r="A13" s="26" t="s">
        <v>443</v>
      </c>
      <c r="B13" s="32" t="s">
        <v>378</v>
      </c>
      <c r="C13" s="31" t="s">
        <v>23</v>
      </c>
      <c r="D13" s="31" t="s">
        <v>444</v>
      </c>
      <c r="E13" s="31" t="s">
        <v>189</v>
      </c>
      <c r="F13" s="31" t="s">
        <v>445</v>
      </c>
      <c r="G13" s="31" t="s">
        <v>442</v>
      </c>
      <c r="H13" s="31" t="s">
        <v>54</v>
      </c>
      <c r="I13" s="30">
        <v>23846000</v>
      </c>
      <c r="J13" s="24">
        <v>13.435520199542754</v>
      </c>
      <c r="K13" s="31" t="s">
        <v>539</v>
      </c>
      <c r="L13" s="31" t="s">
        <v>140</v>
      </c>
      <c r="M13" s="33">
        <v>2.9023235299999999</v>
      </c>
      <c r="N13" s="34" t="s">
        <v>66</v>
      </c>
      <c r="O13" s="22">
        <v>0</v>
      </c>
      <c r="P13" s="22">
        <v>20</v>
      </c>
      <c r="Q13" s="22">
        <v>10</v>
      </c>
      <c r="R13" s="22">
        <v>15</v>
      </c>
      <c r="S13" s="22">
        <v>5</v>
      </c>
      <c r="T13" s="22">
        <v>7</v>
      </c>
      <c r="U13" s="22">
        <v>5</v>
      </c>
      <c r="V13" s="43">
        <f t="shared" si="0"/>
        <v>62</v>
      </c>
      <c r="W13" s="9" t="s">
        <v>972</v>
      </c>
      <c r="X13" s="77">
        <v>100</v>
      </c>
      <c r="Y13" s="17"/>
      <c r="Z13" s="190"/>
    </row>
    <row r="14" spans="1:27" ht="45" x14ac:dyDescent="0.25">
      <c r="A14" s="31" t="s">
        <v>200</v>
      </c>
      <c r="B14" s="32" t="s">
        <v>21</v>
      </c>
      <c r="C14" s="31" t="s">
        <v>23</v>
      </c>
      <c r="D14" s="31" t="s">
        <v>124</v>
      </c>
      <c r="E14" s="31" t="s">
        <v>201</v>
      </c>
      <c r="F14" s="31" t="s">
        <v>202</v>
      </c>
      <c r="G14" s="31" t="s">
        <v>203</v>
      </c>
      <c r="H14" s="31" t="s">
        <v>54</v>
      </c>
      <c r="I14" s="30">
        <v>1848000</v>
      </c>
      <c r="J14" s="24">
        <v>13.168194703161916</v>
      </c>
      <c r="K14" s="31" t="s">
        <v>59</v>
      </c>
      <c r="L14" s="31" t="s">
        <v>62</v>
      </c>
      <c r="M14" s="33">
        <v>0.61657518</v>
      </c>
      <c r="N14" s="34" t="s">
        <v>66</v>
      </c>
      <c r="O14" s="22">
        <v>0</v>
      </c>
      <c r="P14" s="22">
        <v>20</v>
      </c>
      <c r="Q14" s="22">
        <v>10</v>
      </c>
      <c r="R14" s="22">
        <v>15</v>
      </c>
      <c r="S14" s="22">
        <v>0</v>
      </c>
      <c r="T14" s="22">
        <v>10</v>
      </c>
      <c r="U14" s="22">
        <v>0</v>
      </c>
      <c r="V14" s="43">
        <f t="shared" si="0"/>
        <v>55</v>
      </c>
      <c r="W14" s="31" t="s">
        <v>731</v>
      </c>
      <c r="X14" s="75">
        <v>0</v>
      </c>
      <c r="Y14" s="17"/>
      <c r="Z14" s="190"/>
    </row>
    <row r="15" spans="1:27" ht="60" x14ac:dyDescent="0.25">
      <c r="A15" s="31" t="s">
        <v>160</v>
      </c>
      <c r="B15" s="32" t="s">
        <v>21</v>
      </c>
      <c r="C15" s="31" t="s">
        <v>23</v>
      </c>
      <c r="D15" s="31" t="s">
        <v>161</v>
      </c>
      <c r="E15" s="31" t="s">
        <v>93</v>
      </c>
      <c r="F15" s="31" t="s">
        <v>162</v>
      </c>
      <c r="G15" s="31" t="s">
        <v>163</v>
      </c>
      <c r="H15" s="31" t="s">
        <v>54</v>
      </c>
      <c r="I15" s="30">
        <v>77734000</v>
      </c>
      <c r="J15" s="24">
        <v>12.886990407596572</v>
      </c>
      <c r="K15" s="31" t="s">
        <v>214</v>
      </c>
      <c r="L15" s="31" t="s">
        <v>141</v>
      </c>
      <c r="M15" s="33">
        <v>9.2176998300000008</v>
      </c>
      <c r="N15" s="34" t="s">
        <v>65</v>
      </c>
      <c r="O15" s="22">
        <v>20</v>
      </c>
      <c r="P15" s="22">
        <v>10</v>
      </c>
      <c r="Q15" s="22">
        <v>5</v>
      </c>
      <c r="R15" s="22">
        <v>0</v>
      </c>
      <c r="S15" s="22">
        <v>5</v>
      </c>
      <c r="T15" s="22">
        <v>10</v>
      </c>
      <c r="U15" s="22">
        <v>5</v>
      </c>
      <c r="V15" s="43">
        <f t="shared" si="0"/>
        <v>55</v>
      </c>
      <c r="W15" s="9"/>
      <c r="X15" s="75">
        <v>0</v>
      </c>
      <c r="Y15" s="17"/>
      <c r="Z15" s="190"/>
    </row>
    <row r="16" spans="1:27" ht="45" x14ac:dyDescent="0.25">
      <c r="A16" s="31" t="s">
        <v>454</v>
      </c>
      <c r="B16" s="32" t="s">
        <v>378</v>
      </c>
      <c r="C16" s="31" t="s">
        <v>23</v>
      </c>
      <c r="D16" s="31" t="s">
        <v>455</v>
      </c>
      <c r="E16" s="31" t="s">
        <v>456</v>
      </c>
      <c r="F16" s="31" t="s">
        <v>445</v>
      </c>
      <c r="G16" s="31" t="s">
        <v>457</v>
      </c>
      <c r="H16" s="31" t="s">
        <v>54</v>
      </c>
      <c r="I16" s="30">
        <v>16916000</v>
      </c>
      <c r="J16" s="24">
        <v>11.755907466877307</v>
      </c>
      <c r="K16" s="31" t="s">
        <v>539</v>
      </c>
      <c r="L16" s="31" t="s">
        <v>540</v>
      </c>
      <c r="M16" s="33">
        <v>2.1350211699999999</v>
      </c>
      <c r="N16" s="34" t="s">
        <v>66</v>
      </c>
      <c r="O16" s="22">
        <v>0</v>
      </c>
      <c r="P16" s="22">
        <v>20</v>
      </c>
      <c r="Q16" s="22">
        <v>10</v>
      </c>
      <c r="R16" s="22">
        <v>15</v>
      </c>
      <c r="S16" s="22">
        <v>0</v>
      </c>
      <c r="T16" s="22">
        <v>5</v>
      </c>
      <c r="U16" s="22">
        <v>5</v>
      </c>
      <c r="V16" s="43">
        <f t="shared" si="0"/>
        <v>55</v>
      </c>
      <c r="W16" s="9"/>
      <c r="X16" s="75">
        <v>0</v>
      </c>
      <c r="Y16" s="17"/>
      <c r="Z16" s="190"/>
    </row>
    <row r="17" spans="1:26" ht="60" x14ac:dyDescent="0.25">
      <c r="A17" s="26" t="s">
        <v>488</v>
      </c>
      <c r="B17" s="32" t="s">
        <v>378</v>
      </c>
      <c r="C17" s="31" t="s">
        <v>23</v>
      </c>
      <c r="D17" s="31" t="s">
        <v>489</v>
      </c>
      <c r="E17" s="31" t="s">
        <v>490</v>
      </c>
      <c r="F17" s="31" t="s">
        <v>491</v>
      </c>
      <c r="G17" s="31" t="s">
        <v>492</v>
      </c>
      <c r="H17" s="31" t="s">
        <v>133</v>
      </c>
      <c r="I17" s="30">
        <v>21318000</v>
      </c>
      <c r="J17" s="24">
        <v>8.1172404898015706</v>
      </c>
      <c r="K17" s="31" t="s">
        <v>60</v>
      </c>
      <c r="L17" s="31" t="s">
        <v>141</v>
      </c>
      <c r="M17" s="33">
        <v>8.2918023000000005</v>
      </c>
      <c r="N17" s="34" t="s">
        <v>142</v>
      </c>
      <c r="O17" s="22">
        <v>0</v>
      </c>
      <c r="P17" s="22">
        <v>20</v>
      </c>
      <c r="Q17" s="22">
        <v>5</v>
      </c>
      <c r="R17" s="22">
        <v>15</v>
      </c>
      <c r="S17" s="22">
        <v>0</v>
      </c>
      <c r="T17" s="22">
        <v>10</v>
      </c>
      <c r="U17" s="22">
        <v>5</v>
      </c>
      <c r="V17" s="43">
        <f t="shared" si="0"/>
        <v>55</v>
      </c>
      <c r="W17" s="9"/>
      <c r="X17" s="75">
        <v>0</v>
      </c>
      <c r="Y17" s="17"/>
      <c r="Z17" s="190"/>
    </row>
    <row r="18" spans="1:26" ht="75" x14ac:dyDescent="0.25">
      <c r="A18" s="26" t="s">
        <v>542</v>
      </c>
      <c r="B18" s="7" t="s">
        <v>378</v>
      </c>
      <c r="C18" s="26" t="s">
        <v>543</v>
      </c>
      <c r="D18" s="26" t="s">
        <v>544</v>
      </c>
      <c r="E18" s="26" t="s">
        <v>545</v>
      </c>
      <c r="F18" s="26" t="s">
        <v>40</v>
      </c>
      <c r="G18" s="26" t="s">
        <v>113</v>
      </c>
      <c r="H18" s="26" t="s">
        <v>54</v>
      </c>
      <c r="I18" s="16">
        <v>24200000</v>
      </c>
      <c r="J18" s="24">
        <v>13.289848639508499</v>
      </c>
      <c r="K18" s="26" t="s">
        <v>61</v>
      </c>
      <c r="L18" s="26" t="s">
        <v>62</v>
      </c>
      <c r="M18" s="3">
        <v>2.8205576099999998</v>
      </c>
      <c r="N18" s="60" t="s">
        <v>66</v>
      </c>
      <c r="O18" s="22">
        <v>0</v>
      </c>
      <c r="P18" s="22">
        <v>20</v>
      </c>
      <c r="Q18" s="22">
        <v>5</v>
      </c>
      <c r="R18" s="22">
        <v>15</v>
      </c>
      <c r="S18" s="22">
        <v>5</v>
      </c>
      <c r="T18" s="22">
        <v>7</v>
      </c>
      <c r="U18" s="22">
        <v>0</v>
      </c>
      <c r="V18" s="43">
        <f t="shared" si="0"/>
        <v>52</v>
      </c>
      <c r="W18" s="73" t="s">
        <v>970</v>
      </c>
      <c r="X18" s="77">
        <v>100</v>
      </c>
      <c r="Y18" s="17"/>
      <c r="Z18" s="190"/>
    </row>
    <row r="19" spans="1:26" ht="45" x14ac:dyDescent="0.25">
      <c r="A19" s="31" t="s">
        <v>467</v>
      </c>
      <c r="B19" s="32" t="s">
        <v>378</v>
      </c>
      <c r="C19" s="31" t="s">
        <v>23</v>
      </c>
      <c r="D19" s="31" t="s">
        <v>468</v>
      </c>
      <c r="E19" s="31" t="s">
        <v>469</v>
      </c>
      <c r="F19" s="31" t="s">
        <v>470</v>
      </c>
      <c r="G19" s="31" t="s">
        <v>442</v>
      </c>
      <c r="H19" s="31" t="s">
        <v>54</v>
      </c>
      <c r="I19" s="30">
        <v>21145000</v>
      </c>
      <c r="J19" s="24">
        <v>9.983689406310635</v>
      </c>
      <c r="K19" s="31" t="s">
        <v>539</v>
      </c>
      <c r="L19" s="31" t="s">
        <v>540</v>
      </c>
      <c r="M19" s="33">
        <v>2.64759857</v>
      </c>
      <c r="N19" s="34" t="s">
        <v>66</v>
      </c>
      <c r="O19" s="22">
        <v>0</v>
      </c>
      <c r="P19" s="22">
        <v>20</v>
      </c>
      <c r="Q19" s="22">
        <v>10</v>
      </c>
      <c r="R19" s="22">
        <v>15</v>
      </c>
      <c r="S19" s="22">
        <v>0</v>
      </c>
      <c r="T19" s="22">
        <v>2</v>
      </c>
      <c r="U19" s="22">
        <v>5</v>
      </c>
      <c r="V19" s="43">
        <f t="shared" si="0"/>
        <v>52</v>
      </c>
      <c r="W19" s="9"/>
      <c r="X19" s="77">
        <v>0</v>
      </c>
      <c r="Y19" s="17"/>
      <c r="Z19" s="190"/>
    </row>
    <row r="20" spans="1:26" ht="45" x14ac:dyDescent="0.25">
      <c r="A20" s="31" t="s">
        <v>401</v>
      </c>
      <c r="B20" s="32" t="s">
        <v>378</v>
      </c>
      <c r="C20" s="31" t="s">
        <v>402</v>
      </c>
      <c r="D20" s="31" t="s">
        <v>403</v>
      </c>
      <c r="E20" s="31" t="s">
        <v>404</v>
      </c>
      <c r="F20" s="31" t="s">
        <v>405</v>
      </c>
      <c r="G20" s="31" t="s">
        <v>406</v>
      </c>
      <c r="H20" s="31" t="s">
        <v>155</v>
      </c>
      <c r="I20" s="30">
        <v>8515000</v>
      </c>
      <c r="J20" s="24">
        <v>16.954979422496422</v>
      </c>
      <c r="K20" s="31" t="s">
        <v>60</v>
      </c>
      <c r="L20" s="31" t="s">
        <v>63</v>
      </c>
      <c r="M20" s="33">
        <v>0.49475390000000002</v>
      </c>
      <c r="N20" s="34" t="s">
        <v>66</v>
      </c>
      <c r="O20" s="22">
        <v>0</v>
      </c>
      <c r="P20" s="22">
        <v>10</v>
      </c>
      <c r="Q20" s="22">
        <v>15</v>
      </c>
      <c r="R20" s="22">
        <v>15</v>
      </c>
      <c r="S20" s="22">
        <v>5</v>
      </c>
      <c r="T20" s="22">
        <v>5</v>
      </c>
      <c r="U20" s="22">
        <v>0</v>
      </c>
      <c r="V20" s="43">
        <f t="shared" si="0"/>
        <v>50</v>
      </c>
      <c r="W20" s="9"/>
      <c r="X20" s="77">
        <v>0</v>
      </c>
      <c r="Y20" s="17"/>
      <c r="Z20" s="189"/>
    </row>
    <row r="21" spans="1:26" ht="60" x14ac:dyDescent="0.25">
      <c r="A21" s="31" t="s">
        <v>95</v>
      </c>
      <c r="B21" s="32" t="s">
        <v>21</v>
      </c>
      <c r="C21" s="31" t="s">
        <v>96</v>
      </c>
      <c r="D21" s="31" t="s">
        <v>97</v>
      </c>
      <c r="E21" s="31" t="s">
        <v>98</v>
      </c>
      <c r="F21" s="31" t="s">
        <v>99</v>
      </c>
      <c r="G21" s="31" t="s">
        <v>100</v>
      </c>
      <c r="H21" s="31" t="s">
        <v>54</v>
      </c>
      <c r="I21" s="30">
        <v>19120000</v>
      </c>
      <c r="J21" s="24">
        <v>16.714084477894559</v>
      </c>
      <c r="K21" s="31" t="s">
        <v>60</v>
      </c>
      <c r="L21" s="31" t="s">
        <v>63</v>
      </c>
      <c r="M21" s="33">
        <v>2.2278308899999999</v>
      </c>
      <c r="N21" s="34" t="s">
        <v>66</v>
      </c>
      <c r="O21" s="22">
        <v>0</v>
      </c>
      <c r="P21" s="22">
        <v>10</v>
      </c>
      <c r="Q21" s="22">
        <v>5</v>
      </c>
      <c r="R21" s="22">
        <v>15</v>
      </c>
      <c r="S21" s="22">
        <v>10</v>
      </c>
      <c r="T21" s="22">
        <v>10</v>
      </c>
      <c r="U21" s="22">
        <v>0</v>
      </c>
      <c r="V21" s="43">
        <f t="shared" si="0"/>
        <v>50</v>
      </c>
      <c r="W21" s="31" t="s">
        <v>732</v>
      </c>
      <c r="X21" s="77">
        <v>0</v>
      </c>
      <c r="Y21" s="17"/>
      <c r="Z21" s="190"/>
    </row>
    <row r="22" spans="1:26" ht="45" x14ac:dyDescent="0.25">
      <c r="A22" s="31" t="s">
        <v>144</v>
      </c>
      <c r="B22" s="32" t="s">
        <v>21</v>
      </c>
      <c r="C22" s="31" t="s">
        <v>23</v>
      </c>
      <c r="D22" s="31" t="s">
        <v>145</v>
      </c>
      <c r="E22" s="31" t="s">
        <v>146</v>
      </c>
      <c r="F22" s="31" t="s">
        <v>147</v>
      </c>
      <c r="G22" s="31" t="s">
        <v>148</v>
      </c>
      <c r="H22" s="31" t="s">
        <v>54</v>
      </c>
      <c r="I22" s="30">
        <v>6419000</v>
      </c>
      <c r="J22" s="24">
        <v>14.731473524751577</v>
      </c>
      <c r="K22" s="31" t="s">
        <v>60</v>
      </c>
      <c r="L22" s="31" t="s">
        <v>141</v>
      </c>
      <c r="M22" s="33">
        <v>1.3736643399999999</v>
      </c>
      <c r="N22" s="34" t="s">
        <v>66</v>
      </c>
      <c r="O22" s="22">
        <v>15</v>
      </c>
      <c r="P22" s="22">
        <v>10</v>
      </c>
      <c r="Q22" s="22">
        <v>0</v>
      </c>
      <c r="R22" s="22">
        <v>0</v>
      </c>
      <c r="S22" s="22">
        <v>10</v>
      </c>
      <c r="T22" s="22">
        <v>10</v>
      </c>
      <c r="U22" s="22">
        <v>5</v>
      </c>
      <c r="V22" s="43">
        <f t="shared" si="0"/>
        <v>50</v>
      </c>
      <c r="W22" s="9" t="s">
        <v>963</v>
      </c>
      <c r="X22" s="77">
        <v>100</v>
      </c>
      <c r="Y22" s="17"/>
      <c r="Z22" s="190"/>
    </row>
    <row r="23" spans="1:26" ht="45" x14ac:dyDescent="0.25">
      <c r="A23" s="31" t="s">
        <v>427</v>
      </c>
      <c r="B23" s="32" t="s">
        <v>378</v>
      </c>
      <c r="C23" s="31" t="s">
        <v>23</v>
      </c>
      <c r="D23" s="31" t="s">
        <v>428</v>
      </c>
      <c r="E23" s="31" t="s">
        <v>429</v>
      </c>
      <c r="F23" s="31" t="s">
        <v>430</v>
      </c>
      <c r="G23" s="31" t="s">
        <v>431</v>
      </c>
      <c r="H23" s="31" t="s">
        <v>54</v>
      </c>
      <c r="I23" s="30">
        <v>12113000</v>
      </c>
      <c r="J23" s="24">
        <v>14.404758396425169</v>
      </c>
      <c r="K23" s="31" t="s">
        <v>60</v>
      </c>
      <c r="L23" s="31" t="s">
        <v>63</v>
      </c>
      <c r="M23" s="33">
        <v>0.83968686999999997</v>
      </c>
      <c r="N23" s="59" t="s">
        <v>66</v>
      </c>
      <c r="O23" s="22">
        <v>0</v>
      </c>
      <c r="P23" s="22">
        <v>10</v>
      </c>
      <c r="Q23" s="22">
        <v>10</v>
      </c>
      <c r="R23" s="22">
        <v>15</v>
      </c>
      <c r="S23" s="22">
        <v>5</v>
      </c>
      <c r="T23" s="22">
        <v>5</v>
      </c>
      <c r="U23" s="22">
        <v>5</v>
      </c>
      <c r="V23" s="43">
        <f t="shared" si="0"/>
        <v>50</v>
      </c>
      <c r="W23" s="9" t="s">
        <v>963</v>
      </c>
      <c r="X23" s="77">
        <v>100</v>
      </c>
      <c r="Y23" s="17"/>
      <c r="Z23" s="190"/>
    </row>
    <row r="24" spans="1:26" ht="58.5" customHeight="1" x14ac:dyDescent="0.25">
      <c r="A24" s="31" t="s">
        <v>446</v>
      </c>
      <c r="B24" s="32" t="s">
        <v>378</v>
      </c>
      <c r="C24" s="31" t="s">
        <v>23</v>
      </c>
      <c r="D24" s="31" t="s">
        <v>447</v>
      </c>
      <c r="E24" s="31" t="s">
        <v>435</v>
      </c>
      <c r="F24" s="31" t="s">
        <v>249</v>
      </c>
      <c r="G24" s="31" t="s">
        <v>448</v>
      </c>
      <c r="H24" s="31" t="s">
        <v>54</v>
      </c>
      <c r="I24" s="30">
        <v>34739000</v>
      </c>
      <c r="J24" s="24">
        <v>12.70589754632719</v>
      </c>
      <c r="K24" s="31" t="s">
        <v>61</v>
      </c>
      <c r="L24" s="31" t="s">
        <v>62</v>
      </c>
      <c r="M24" s="33">
        <v>2.8842908</v>
      </c>
      <c r="N24" s="34" t="s">
        <v>66</v>
      </c>
      <c r="O24" s="22">
        <v>0</v>
      </c>
      <c r="P24" s="22">
        <v>20</v>
      </c>
      <c r="Q24" s="22">
        <v>10</v>
      </c>
      <c r="R24" s="22">
        <v>15</v>
      </c>
      <c r="S24" s="22">
        <v>0</v>
      </c>
      <c r="T24" s="22">
        <v>5</v>
      </c>
      <c r="U24" s="22">
        <v>0</v>
      </c>
      <c r="V24" s="43">
        <f t="shared" si="0"/>
        <v>50</v>
      </c>
      <c r="W24" s="31" t="s">
        <v>746</v>
      </c>
      <c r="X24" s="75">
        <v>0</v>
      </c>
      <c r="Y24" s="17"/>
      <c r="Z24" s="190"/>
    </row>
    <row r="25" spans="1:26" ht="75" x14ac:dyDescent="0.25">
      <c r="A25" s="26" t="s">
        <v>458</v>
      </c>
      <c r="B25" s="32" t="s">
        <v>378</v>
      </c>
      <c r="C25" s="31" t="s">
        <v>23</v>
      </c>
      <c r="D25" s="31" t="s">
        <v>459</v>
      </c>
      <c r="E25" s="31" t="s">
        <v>137</v>
      </c>
      <c r="F25" s="31" t="s">
        <v>460</v>
      </c>
      <c r="G25" s="31" t="s">
        <v>461</v>
      </c>
      <c r="H25" s="31" t="s">
        <v>56</v>
      </c>
      <c r="I25" s="30">
        <v>2860000</v>
      </c>
      <c r="J25" s="24">
        <v>11.705706091433065</v>
      </c>
      <c r="K25" s="31" t="s">
        <v>60</v>
      </c>
      <c r="L25" s="31" t="s">
        <v>141</v>
      </c>
      <c r="M25" s="33">
        <v>0.69296157000000003</v>
      </c>
      <c r="N25" s="59" t="s">
        <v>66</v>
      </c>
      <c r="O25" s="22">
        <v>0</v>
      </c>
      <c r="P25" s="22">
        <v>20</v>
      </c>
      <c r="Q25" s="22">
        <v>15</v>
      </c>
      <c r="R25" s="22">
        <v>0</v>
      </c>
      <c r="S25" s="22">
        <v>0</v>
      </c>
      <c r="T25" s="22">
        <v>10</v>
      </c>
      <c r="U25" s="22">
        <v>5</v>
      </c>
      <c r="V25" s="43">
        <f t="shared" si="0"/>
        <v>50</v>
      </c>
      <c r="W25" s="9"/>
      <c r="X25" s="75">
        <v>0</v>
      </c>
      <c r="Y25" s="17"/>
      <c r="Z25" s="190"/>
    </row>
    <row r="26" spans="1:26" ht="60" x14ac:dyDescent="0.25">
      <c r="A26" s="26" t="s">
        <v>352</v>
      </c>
      <c r="B26" s="32" t="s">
        <v>21</v>
      </c>
      <c r="C26" s="31" t="s">
        <v>23</v>
      </c>
      <c r="D26" s="31" t="s">
        <v>353</v>
      </c>
      <c r="E26" s="31" t="s">
        <v>278</v>
      </c>
      <c r="F26" s="31" t="s">
        <v>354</v>
      </c>
      <c r="G26" s="31" t="s">
        <v>355</v>
      </c>
      <c r="H26" s="31" t="s">
        <v>133</v>
      </c>
      <c r="I26" s="30">
        <v>857000</v>
      </c>
      <c r="J26" s="24">
        <v>4.8754749203290206</v>
      </c>
      <c r="K26" s="31" t="s">
        <v>59</v>
      </c>
      <c r="L26" s="31" t="s">
        <v>62</v>
      </c>
      <c r="M26" s="33">
        <v>0.73299192000000002</v>
      </c>
      <c r="N26" s="34" t="s">
        <v>142</v>
      </c>
      <c r="O26" s="22">
        <v>0</v>
      </c>
      <c r="P26" s="22">
        <v>20</v>
      </c>
      <c r="Q26" s="22">
        <v>0</v>
      </c>
      <c r="R26" s="22">
        <v>15</v>
      </c>
      <c r="S26" s="22">
        <v>0</v>
      </c>
      <c r="T26" s="22">
        <v>10</v>
      </c>
      <c r="U26" s="22">
        <v>5</v>
      </c>
      <c r="V26" s="43">
        <f t="shared" si="0"/>
        <v>50</v>
      </c>
      <c r="W26" s="9"/>
      <c r="X26" s="75">
        <v>0</v>
      </c>
      <c r="Y26" s="17"/>
    </row>
    <row r="27" spans="1:26" ht="75" x14ac:dyDescent="0.25">
      <c r="A27" s="31" t="s">
        <v>349</v>
      </c>
      <c r="B27" s="32" t="s">
        <v>21</v>
      </c>
      <c r="C27" s="31" t="s">
        <v>23</v>
      </c>
      <c r="D27" s="31" t="s">
        <v>324</v>
      </c>
      <c r="E27" s="31" t="s">
        <v>326</v>
      </c>
      <c r="F27" s="31" t="s">
        <v>350</v>
      </c>
      <c r="G27" s="31" t="s">
        <v>351</v>
      </c>
      <c r="H27" s="31" t="s">
        <v>133</v>
      </c>
      <c r="I27" s="30">
        <v>63156000</v>
      </c>
      <c r="J27" s="24">
        <v>5.962493226806461</v>
      </c>
      <c r="K27" s="31" t="s">
        <v>59</v>
      </c>
      <c r="L27" s="31" t="s">
        <v>220</v>
      </c>
      <c r="M27" s="33">
        <v>24.529461470000001</v>
      </c>
      <c r="N27" s="34" t="s">
        <v>142</v>
      </c>
      <c r="O27" s="22">
        <v>0</v>
      </c>
      <c r="P27" s="22">
        <v>20</v>
      </c>
      <c r="Q27" s="22">
        <v>2</v>
      </c>
      <c r="R27" s="22">
        <v>15</v>
      </c>
      <c r="S27" s="22">
        <v>0</v>
      </c>
      <c r="T27" s="22">
        <v>7</v>
      </c>
      <c r="U27" s="22">
        <v>5</v>
      </c>
      <c r="V27" s="43">
        <f t="shared" si="0"/>
        <v>49</v>
      </c>
      <c r="W27" s="59" t="s">
        <v>76</v>
      </c>
      <c r="X27" s="75">
        <v>0</v>
      </c>
      <c r="Y27" s="17"/>
    </row>
    <row r="28" spans="1:26" ht="45" x14ac:dyDescent="0.25">
      <c r="A28" s="31" t="s">
        <v>210</v>
      </c>
      <c r="B28" s="32" t="s">
        <v>21</v>
      </c>
      <c r="C28" s="31" t="s">
        <v>23</v>
      </c>
      <c r="D28" s="31" t="s">
        <v>211</v>
      </c>
      <c r="E28" s="31" t="s">
        <v>212</v>
      </c>
      <c r="F28" s="31" t="s">
        <v>158</v>
      </c>
      <c r="G28" s="31" t="s">
        <v>213</v>
      </c>
      <c r="H28" s="31" t="s">
        <v>54</v>
      </c>
      <c r="I28" s="30">
        <v>2865000</v>
      </c>
      <c r="J28" s="24">
        <v>12.347907944187506</v>
      </c>
      <c r="K28" s="31" t="s">
        <v>60</v>
      </c>
      <c r="L28" s="31" t="s">
        <v>141</v>
      </c>
      <c r="M28" s="33">
        <v>0.66939908000000004</v>
      </c>
      <c r="N28" s="34" t="s">
        <v>66</v>
      </c>
      <c r="O28" s="22">
        <v>0</v>
      </c>
      <c r="P28" s="22">
        <v>10</v>
      </c>
      <c r="Q28" s="22">
        <v>2</v>
      </c>
      <c r="R28" s="22">
        <v>15</v>
      </c>
      <c r="S28" s="22">
        <v>5</v>
      </c>
      <c r="T28" s="22">
        <v>10</v>
      </c>
      <c r="U28" s="22">
        <v>5</v>
      </c>
      <c r="V28" s="43">
        <f t="shared" si="0"/>
        <v>47</v>
      </c>
      <c r="W28" s="9"/>
      <c r="X28" s="75">
        <v>0</v>
      </c>
      <c r="Y28" s="17"/>
    </row>
    <row r="29" spans="1:26" ht="30" x14ac:dyDescent="0.25">
      <c r="A29" s="31" t="s">
        <v>476</v>
      </c>
      <c r="B29" s="32" t="s">
        <v>378</v>
      </c>
      <c r="C29" s="31" t="s">
        <v>23</v>
      </c>
      <c r="D29" s="31" t="s">
        <v>477</v>
      </c>
      <c r="E29" s="31" t="s">
        <v>98</v>
      </c>
      <c r="F29" s="31" t="s">
        <v>478</v>
      </c>
      <c r="G29" s="31" t="s">
        <v>479</v>
      </c>
      <c r="H29" s="31" t="s">
        <v>133</v>
      </c>
      <c r="I29" s="30">
        <v>10716000</v>
      </c>
      <c r="J29" s="24">
        <v>9.5379134870648841</v>
      </c>
      <c r="K29" s="31" t="s">
        <v>60</v>
      </c>
      <c r="L29" s="31" t="s">
        <v>63</v>
      </c>
      <c r="M29" s="33">
        <v>3.98213427</v>
      </c>
      <c r="N29" s="34" t="s">
        <v>142</v>
      </c>
      <c r="O29" s="22">
        <v>0</v>
      </c>
      <c r="P29" s="22">
        <v>10</v>
      </c>
      <c r="Q29" s="22">
        <v>10</v>
      </c>
      <c r="R29" s="22">
        <v>15</v>
      </c>
      <c r="S29" s="22">
        <v>0</v>
      </c>
      <c r="T29" s="22">
        <v>7</v>
      </c>
      <c r="U29" s="22">
        <v>5</v>
      </c>
      <c r="V29" s="43">
        <f t="shared" si="0"/>
        <v>47</v>
      </c>
      <c r="W29" s="9"/>
      <c r="X29" s="75">
        <v>0</v>
      </c>
      <c r="Y29" s="17"/>
    </row>
    <row r="30" spans="1:26" ht="60" x14ac:dyDescent="0.25">
      <c r="A30" s="31" t="s">
        <v>298</v>
      </c>
      <c r="B30" s="32" t="s">
        <v>21</v>
      </c>
      <c r="C30" s="31" t="s">
        <v>96</v>
      </c>
      <c r="D30" s="31" t="s">
        <v>97</v>
      </c>
      <c r="E30" s="31" t="s">
        <v>299</v>
      </c>
      <c r="F30" s="31" t="s">
        <v>98</v>
      </c>
      <c r="G30" s="31" t="s">
        <v>113</v>
      </c>
      <c r="H30" s="31" t="s">
        <v>54</v>
      </c>
      <c r="I30" s="30">
        <v>18144000</v>
      </c>
      <c r="J30" s="24">
        <v>8.3069728052375194</v>
      </c>
      <c r="K30" s="31" t="s">
        <v>60</v>
      </c>
      <c r="L30" s="31" t="s">
        <v>63</v>
      </c>
      <c r="M30" s="33">
        <v>1.64618201</v>
      </c>
      <c r="N30" s="59" t="s">
        <v>66</v>
      </c>
      <c r="O30" s="22">
        <v>0</v>
      </c>
      <c r="P30" s="22">
        <v>20</v>
      </c>
      <c r="Q30" s="22">
        <v>0</v>
      </c>
      <c r="R30" s="22">
        <v>15</v>
      </c>
      <c r="S30" s="22">
        <v>5</v>
      </c>
      <c r="T30" s="22">
        <v>7</v>
      </c>
      <c r="U30" s="22">
        <v>0</v>
      </c>
      <c r="V30" s="43">
        <f t="shared" si="0"/>
        <v>47</v>
      </c>
      <c r="W30" s="9"/>
      <c r="X30" s="75">
        <v>0</v>
      </c>
      <c r="Y30" s="17"/>
    </row>
    <row r="31" spans="1:26" ht="30" x14ac:dyDescent="0.25">
      <c r="A31" s="31" t="s">
        <v>493</v>
      </c>
      <c r="B31" s="32" t="s">
        <v>378</v>
      </c>
      <c r="C31" s="31" t="s">
        <v>23</v>
      </c>
      <c r="D31" s="31" t="s">
        <v>494</v>
      </c>
      <c r="E31" s="31" t="s">
        <v>495</v>
      </c>
      <c r="F31" s="31" t="s">
        <v>496</v>
      </c>
      <c r="G31" s="31" t="s">
        <v>497</v>
      </c>
      <c r="H31" s="31" t="s">
        <v>133</v>
      </c>
      <c r="I31" s="30">
        <v>126000</v>
      </c>
      <c r="J31" s="24">
        <v>6.8789521495557011</v>
      </c>
      <c r="K31" s="31" t="s">
        <v>59</v>
      </c>
      <c r="L31" s="31" t="s">
        <v>62</v>
      </c>
      <c r="M31" s="33">
        <v>2.8949155200000001</v>
      </c>
      <c r="N31" s="34" t="s">
        <v>66</v>
      </c>
      <c r="O31" s="22">
        <v>0</v>
      </c>
      <c r="P31" s="22">
        <v>20</v>
      </c>
      <c r="Q31" s="22">
        <v>2</v>
      </c>
      <c r="R31" s="22">
        <v>15</v>
      </c>
      <c r="S31" s="22">
        <v>0</v>
      </c>
      <c r="T31" s="22">
        <v>10</v>
      </c>
      <c r="U31" s="22">
        <v>0</v>
      </c>
      <c r="V31" s="43">
        <f t="shared" si="0"/>
        <v>47</v>
      </c>
      <c r="W31" s="31" t="s">
        <v>733</v>
      </c>
      <c r="X31" s="75">
        <v>0</v>
      </c>
      <c r="Y31" s="17"/>
    </row>
    <row r="32" spans="1:26" ht="45" x14ac:dyDescent="0.25">
      <c r="A32" s="31" t="s">
        <v>123</v>
      </c>
      <c r="B32" s="32" t="s">
        <v>21</v>
      </c>
      <c r="C32" s="31" t="s">
        <v>23</v>
      </c>
      <c r="D32" s="31" t="s">
        <v>124</v>
      </c>
      <c r="E32" s="31" t="s">
        <v>125</v>
      </c>
      <c r="F32" s="31" t="s">
        <v>126</v>
      </c>
      <c r="G32" s="31" t="s">
        <v>127</v>
      </c>
      <c r="H32" s="31" t="s">
        <v>54</v>
      </c>
      <c r="I32" s="30">
        <v>6287000</v>
      </c>
      <c r="J32" s="24">
        <v>16.426039056057004</v>
      </c>
      <c r="K32" s="31" t="s">
        <v>59</v>
      </c>
      <c r="L32" s="31" t="s">
        <v>62</v>
      </c>
      <c r="M32" s="33">
        <v>0.70612914000000004</v>
      </c>
      <c r="N32" s="34" t="s">
        <v>66</v>
      </c>
      <c r="O32" s="22">
        <v>0</v>
      </c>
      <c r="P32" s="22">
        <v>20</v>
      </c>
      <c r="Q32" s="22">
        <v>10</v>
      </c>
      <c r="R32" s="22">
        <v>0</v>
      </c>
      <c r="S32" s="22">
        <v>5</v>
      </c>
      <c r="T32" s="22">
        <v>10</v>
      </c>
      <c r="U32" s="22">
        <v>0</v>
      </c>
      <c r="V32" s="43">
        <f t="shared" si="0"/>
        <v>45</v>
      </c>
      <c r="W32" s="9"/>
      <c r="X32" s="75">
        <v>0</v>
      </c>
      <c r="Y32" s="17"/>
    </row>
    <row r="33" spans="1:25" ht="45" x14ac:dyDescent="0.25">
      <c r="A33" s="26" t="s">
        <v>422</v>
      </c>
      <c r="B33" s="7" t="s">
        <v>378</v>
      </c>
      <c r="C33" s="26" t="s">
        <v>423</v>
      </c>
      <c r="D33" s="26" t="s">
        <v>413</v>
      </c>
      <c r="E33" s="26" t="s">
        <v>424</v>
      </c>
      <c r="F33" s="26" t="s">
        <v>425</v>
      </c>
      <c r="G33" s="26" t="s">
        <v>426</v>
      </c>
      <c r="H33" s="26" t="s">
        <v>155</v>
      </c>
      <c r="I33" s="16">
        <v>5714000</v>
      </c>
      <c r="J33" s="24">
        <v>15.009613983364659</v>
      </c>
      <c r="K33" s="26" t="s">
        <v>139</v>
      </c>
      <c r="L33" s="26" t="s">
        <v>281</v>
      </c>
      <c r="M33" s="3">
        <v>0.52418299000000002</v>
      </c>
      <c r="N33" s="60" t="s">
        <v>66</v>
      </c>
      <c r="O33" s="22">
        <v>0</v>
      </c>
      <c r="P33" s="22">
        <v>20</v>
      </c>
      <c r="Q33" s="22">
        <v>5</v>
      </c>
      <c r="R33" s="22">
        <v>15</v>
      </c>
      <c r="S33" s="22">
        <v>0</v>
      </c>
      <c r="T33" s="22">
        <v>5</v>
      </c>
      <c r="U33" s="22">
        <v>0</v>
      </c>
      <c r="V33" s="43">
        <f t="shared" si="0"/>
        <v>45</v>
      </c>
      <c r="W33" s="9"/>
      <c r="X33" s="75">
        <v>0</v>
      </c>
      <c r="Y33" s="17"/>
    </row>
    <row r="34" spans="1:25" ht="45" x14ac:dyDescent="0.25">
      <c r="A34" s="31" t="s">
        <v>258</v>
      </c>
      <c r="B34" s="32" t="s">
        <v>21</v>
      </c>
      <c r="C34" s="31" t="s">
        <v>23</v>
      </c>
      <c r="D34" s="31" t="s">
        <v>259</v>
      </c>
      <c r="E34" s="31" t="s">
        <v>260</v>
      </c>
      <c r="F34" s="31" t="s">
        <v>261</v>
      </c>
      <c r="G34" s="31" t="s">
        <v>262</v>
      </c>
      <c r="H34" s="31" t="s">
        <v>54</v>
      </c>
      <c r="I34" s="30">
        <v>47200000</v>
      </c>
      <c r="J34" s="24">
        <v>11.978208739843353</v>
      </c>
      <c r="K34" s="31" t="s">
        <v>61</v>
      </c>
      <c r="L34" s="31" t="s">
        <v>541</v>
      </c>
      <c r="M34" s="33">
        <v>4.5234868500000003</v>
      </c>
      <c r="N34" s="34" t="s">
        <v>66</v>
      </c>
      <c r="O34" s="22">
        <v>0</v>
      </c>
      <c r="P34" s="22">
        <v>20</v>
      </c>
      <c r="Q34" s="22">
        <v>5</v>
      </c>
      <c r="R34" s="22">
        <v>15</v>
      </c>
      <c r="S34" s="22">
        <v>0</v>
      </c>
      <c r="T34" s="22">
        <v>5</v>
      </c>
      <c r="U34" s="22">
        <v>0</v>
      </c>
      <c r="V34" s="43">
        <f t="shared" si="0"/>
        <v>45</v>
      </c>
      <c r="W34" s="31" t="s">
        <v>747</v>
      </c>
      <c r="X34" s="75">
        <v>0</v>
      </c>
      <c r="Y34" s="17"/>
    </row>
    <row r="35" spans="1:25" s="17" customFormat="1" ht="75" x14ac:dyDescent="0.25">
      <c r="A35" s="31" t="s">
        <v>370</v>
      </c>
      <c r="B35" s="32" t="s">
        <v>21</v>
      </c>
      <c r="C35" s="31" t="s">
        <v>23</v>
      </c>
      <c r="D35" s="31" t="s">
        <v>371</v>
      </c>
      <c r="E35" s="31" t="s">
        <v>372</v>
      </c>
      <c r="F35" s="31" t="s">
        <v>23</v>
      </c>
      <c r="G35" s="31" t="s">
        <v>373</v>
      </c>
      <c r="H35" s="31" t="s">
        <v>53</v>
      </c>
      <c r="I35" s="30">
        <v>775000</v>
      </c>
      <c r="J35" s="24">
        <v>1.9152485765926359</v>
      </c>
      <c r="K35" s="31" t="s">
        <v>59</v>
      </c>
      <c r="L35" s="31" t="s">
        <v>62</v>
      </c>
      <c r="M35" s="33">
        <v>0.5</v>
      </c>
      <c r="N35" s="59" t="s">
        <v>66</v>
      </c>
      <c r="O35" s="22">
        <v>0</v>
      </c>
      <c r="P35" s="22">
        <v>20</v>
      </c>
      <c r="Q35" s="22">
        <v>0</v>
      </c>
      <c r="R35" s="22">
        <v>15</v>
      </c>
      <c r="S35" s="22">
        <v>0</v>
      </c>
      <c r="T35" s="22">
        <v>10</v>
      </c>
      <c r="U35" s="22">
        <v>0</v>
      </c>
      <c r="V35" s="43">
        <f t="shared" si="0"/>
        <v>45</v>
      </c>
      <c r="W35" s="9"/>
      <c r="X35" s="75">
        <v>0</v>
      </c>
    </row>
    <row r="36" spans="1:25" ht="105" x14ac:dyDescent="0.25">
      <c r="A36" s="31" t="s">
        <v>417</v>
      </c>
      <c r="B36" s="32" t="s">
        <v>418</v>
      </c>
      <c r="C36" s="31" t="s">
        <v>23</v>
      </c>
      <c r="D36" s="31" t="s">
        <v>419</v>
      </c>
      <c r="E36" s="31" t="s">
        <v>390</v>
      </c>
      <c r="F36" s="31" t="s">
        <v>420</v>
      </c>
      <c r="G36" s="31" t="s">
        <v>421</v>
      </c>
      <c r="H36" s="31" t="s">
        <v>155</v>
      </c>
      <c r="I36" s="30">
        <v>5844000</v>
      </c>
      <c r="J36" s="24">
        <v>15.017113315147048</v>
      </c>
      <c r="K36" s="31" t="s">
        <v>539</v>
      </c>
      <c r="L36" s="31" t="s">
        <v>140</v>
      </c>
      <c r="M36" s="33">
        <v>0.46</v>
      </c>
      <c r="N36" s="34" t="s">
        <v>66</v>
      </c>
      <c r="O36" s="22">
        <v>0</v>
      </c>
      <c r="P36" s="22">
        <v>20</v>
      </c>
      <c r="Q36" s="22">
        <v>5</v>
      </c>
      <c r="R36" s="22">
        <v>0</v>
      </c>
      <c r="S36" s="22">
        <v>5</v>
      </c>
      <c r="T36" s="22">
        <v>7</v>
      </c>
      <c r="U36" s="22">
        <v>5</v>
      </c>
      <c r="V36" s="43">
        <f t="shared" ref="V36:V67" si="1">SUM(O36:U36)</f>
        <v>42</v>
      </c>
      <c r="W36" s="9" t="s">
        <v>969</v>
      </c>
      <c r="X36" s="77">
        <v>100</v>
      </c>
      <c r="Y36" s="17"/>
    </row>
    <row r="37" spans="1:25" ht="45" x14ac:dyDescent="0.25">
      <c r="A37" s="31" t="s">
        <v>225</v>
      </c>
      <c r="B37" s="32" t="s">
        <v>21</v>
      </c>
      <c r="C37" s="31" t="s">
        <v>23</v>
      </c>
      <c r="D37" s="31" t="s">
        <v>31</v>
      </c>
      <c r="E37" s="31" t="s">
        <v>99</v>
      </c>
      <c r="F37" s="31" t="s">
        <v>226</v>
      </c>
      <c r="G37" s="31" t="s">
        <v>227</v>
      </c>
      <c r="H37" s="31" t="s">
        <v>54</v>
      </c>
      <c r="I37" s="30">
        <v>47690000</v>
      </c>
      <c r="J37" s="24">
        <v>10.001845022047714</v>
      </c>
      <c r="K37" s="31" t="s">
        <v>60</v>
      </c>
      <c r="L37" s="31" t="s">
        <v>141</v>
      </c>
      <c r="M37" s="33">
        <v>8.3148556100000004</v>
      </c>
      <c r="N37" s="34" t="s">
        <v>65</v>
      </c>
      <c r="O37" s="22">
        <v>0</v>
      </c>
      <c r="P37" s="22">
        <v>10</v>
      </c>
      <c r="Q37" s="22">
        <v>2</v>
      </c>
      <c r="R37" s="22">
        <v>15</v>
      </c>
      <c r="S37" s="22">
        <v>0</v>
      </c>
      <c r="T37" s="22">
        <v>10</v>
      </c>
      <c r="U37" s="22">
        <v>5</v>
      </c>
      <c r="V37" s="43">
        <f t="shared" si="1"/>
        <v>42</v>
      </c>
      <c r="W37" s="31" t="s">
        <v>747</v>
      </c>
      <c r="X37" s="77">
        <v>0</v>
      </c>
      <c r="Y37" s="17"/>
    </row>
    <row r="38" spans="1:25" ht="45" x14ac:dyDescent="0.25">
      <c r="A38" s="31" t="s">
        <v>365</v>
      </c>
      <c r="B38" s="32" t="s">
        <v>21</v>
      </c>
      <c r="C38" s="31" t="s">
        <v>23</v>
      </c>
      <c r="D38" s="31" t="s">
        <v>366</v>
      </c>
      <c r="E38" s="31" t="s">
        <v>367</v>
      </c>
      <c r="F38" s="31" t="s">
        <v>368</v>
      </c>
      <c r="G38" s="31" t="s">
        <v>369</v>
      </c>
      <c r="H38" s="31" t="s">
        <v>133</v>
      </c>
      <c r="I38" s="30">
        <v>54720000</v>
      </c>
      <c r="J38" s="24">
        <v>3.5355462511965312</v>
      </c>
      <c r="K38" s="31" t="s">
        <v>59</v>
      </c>
      <c r="L38" s="31" t="s">
        <v>220</v>
      </c>
      <c r="M38" s="33">
        <v>21.772293560000001</v>
      </c>
      <c r="N38" s="34" t="s">
        <v>142</v>
      </c>
      <c r="O38" s="22">
        <v>0</v>
      </c>
      <c r="P38" s="22">
        <v>20</v>
      </c>
      <c r="Q38" s="22">
        <v>0</v>
      </c>
      <c r="R38" s="22">
        <v>15</v>
      </c>
      <c r="S38" s="22">
        <v>0</v>
      </c>
      <c r="T38" s="22">
        <v>2</v>
      </c>
      <c r="U38" s="22">
        <v>5</v>
      </c>
      <c r="V38" s="43">
        <f t="shared" si="1"/>
        <v>42</v>
      </c>
      <c r="W38" s="9"/>
      <c r="X38" s="77">
        <v>0</v>
      </c>
      <c r="Y38" s="17"/>
    </row>
    <row r="39" spans="1:25" ht="60" x14ac:dyDescent="0.25">
      <c r="A39" s="31" t="s">
        <v>14</v>
      </c>
      <c r="B39" s="32" t="s">
        <v>21</v>
      </c>
      <c r="C39" s="31" t="s">
        <v>23</v>
      </c>
      <c r="D39" s="31" t="s">
        <v>28</v>
      </c>
      <c r="E39" s="31" t="s">
        <v>35</v>
      </c>
      <c r="F39" s="31" t="s">
        <v>23</v>
      </c>
      <c r="G39" s="31" t="s">
        <v>46</v>
      </c>
      <c r="H39" s="31" t="s">
        <v>53</v>
      </c>
      <c r="I39" s="30">
        <v>233000</v>
      </c>
      <c r="J39" s="24">
        <v>38.316036488056582</v>
      </c>
      <c r="K39" s="31" t="s">
        <v>59</v>
      </c>
      <c r="L39" s="31" t="s">
        <v>62</v>
      </c>
      <c r="M39" s="33">
        <v>0.5</v>
      </c>
      <c r="N39" s="34" t="s">
        <v>66</v>
      </c>
      <c r="O39" s="22">
        <v>0</v>
      </c>
      <c r="P39" s="22">
        <v>10</v>
      </c>
      <c r="Q39" s="22">
        <v>15</v>
      </c>
      <c r="R39" s="22">
        <v>0</v>
      </c>
      <c r="S39" s="22">
        <v>5</v>
      </c>
      <c r="T39" s="22">
        <v>10</v>
      </c>
      <c r="U39" s="22">
        <v>0</v>
      </c>
      <c r="V39" s="50">
        <f t="shared" si="1"/>
        <v>40</v>
      </c>
      <c r="W39" s="9" t="s">
        <v>965</v>
      </c>
      <c r="X39" s="77">
        <v>100</v>
      </c>
      <c r="Y39" s="17"/>
    </row>
    <row r="40" spans="1:25" ht="60" x14ac:dyDescent="0.25">
      <c r="A40" s="31" t="s">
        <v>13</v>
      </c>
      <c r="B40" s="32" t="s">
        <v>21</v>
      </c>
      <c r="C40" s="31" t="s">
        <v>23</v>
      </c>
      <c r="D40" s="31" t="s">
        <v>27</v>
      </c>
      <c r="E40" s="31" t="s">
        <v>34</v>
      </c>
      <c r="F40" s="31" t="s">
        <v>23</v>
      </c>
      <c r="G40" s="31" t="s">
        <v>45</v>
      </c>
      <c r="H40" s="31" t="s">
        <v>53</v>
      </c>
      <c r="I40" s="30">
        <v>465000</v>
      </c>
      <c r="J40" s="24">
        <v>38.082408445279455</v>
      </c>
      <c r="K40" s="31" t="s">
        <v>59</v>
      </c>
      <c r="L40" s="31" t="s">
        <v>62</v>
      </c>
      <c r="M40" s="33">
        <v>0.5</v>
      </c>
      <c r="N40" s="34" t="s">
        <v>65</v>
      </c>
      <c r="O40" s="22">
        <v>0</v>
      </c>
      <c r="P40" s="22">
        <v>10</v>
      </c>
      <c r="Q40" s="22">
        <v>15</v>
      </c>
      <c r="R40" s="22">
        <v>0</v>
      </c>
      <c r="S40" s="22">
        <v>5</v>
      </c>
      <c r="T40" s="22">
        <v>10</v>
      </c>
      <c r="U40" s="22">
        <v>0</v>
      </c>
      <c r="V40" s="50">
        <f t="shared" si="1"/>
        <v>40</v>
      </c>
      <c r="W40" s="9" t="s">
        <v>965</v>
      </c>
      <c r="X40" s="77">
        <v>100</v>
      </c>
      <c r="Y40" s="17"/>
    </row>
    <row r="41" spans="1:25" ht="45" x14ac:dyDescent="0.25">
      <c r="A41" s="31" t="s">
        <v>19</v>
      </c>
      <c r="B41" s="32" t="s">
        <v>21</v>
      </c>
      <c r="C41" s="31" t="s">
        <v>23</v>
      </c>
      <c r="D41" s="31" t="s">
        <v>32</v>
      </c>
      <c r="E41" s="31" t="s">
        <v>40</v>
      </c>
      <c r="F41" s="31" t="s">
        <v>23</v>
      </c>
      <c r="G41" s="31" t="s">
        <v>51</v>
      </c>
      <c r="H41" s="31" t="s">
        <v>57</v>
      </c>
      <c r="I41" s="30">
        <v>2175000</v>
      </c>
      <c r="J41" s="24">
        <v>20.38949763851771</v>
      </c>
      <c r="K41" s="31" t="s">
        <v>61</v>
      </c>
      <c r="L41" s="31" t="s">
        <v>62</v>
      </c>
      <c r="M41" s="33">
        <v>2</v>
      </c>
      <c r="N41" s="34" t="s">
        <v>65</v>
      </c>
      <c r="O41" s="22">
        <v>0</v>
      </c>
      <c r="P41" s="22">
        <v>10</v>
      </c>
      <c r="Q41" s="22">
        <v>15</v>
      </c>
      <c r="R41" s="22">
        <v>0</v>
      </c>
      <c r="S41" s="22">
        <v>5</v>
      </c>
      <c r="T41" s="22">
        <v>10</v>
      </c>
      <c r="U41" s="22">
        <v>0</v>
      </c>
      <c r="V41" s="50">
        <f t="shared" si="1"/>
        <v>40</v>
      </c>
      <c r="W41" s="9"/>
      <c r="X41" s="75">
        <v>0</v>
      </c>
      <c r="Y41" s="17"/>
    </row>
    <row r="42" spans="1:25" ht="75" x14ac:dyDescent="0.25">
      <c r="A42" s="31" t="s">
        <v>377</v>
      </c>
      <c r="B42" s="32" t="s">
        <v>378</v>
      </c>
      <c r="C42" s="31" t="s">
        <v>23</v>
      </c>
      <c r="D42" s="31" t="s">
        <v>379</v>
      </c>
      <c r="E42" s="31" t="s">
        <v>108</v>
      </c>
      <c r="F42" s="31" t="s">
        <v>380</v>
      </c>
      <c r="G42" s="31" t="s">
        <v>381</v>
      </c>
      <c r="H42" s="31" t="s">
        <v>155</v>
      </c>
      <c r="I42" s="30">
        <v>66067000</v>
      </c>
      <c r="J42" s="24">
        <v>19.227959990406102</v>
      </c>
      <c r="K42" s="31" t="s">
        <v>60</v>
      </c>
      <c r="L42" s="31" t="s">
        <v>64</v>
      </c>
      <c r="M42" s="33">
        <v>7.1090789299999999</v>
      </c>
      <c r="N42" s="34" t="s">
        <v>66</v>
      </c>
      <c r="O42" s="22">
        <v>0</v>
      </c>
      <c r="P42" s="22">
        <v>10</v>
      </c>
      <c r="Q42" s="22">
        <v>10</v>
      </c>
      <c r="R42" s="22">
        <v>0</v>
      </c>
      <c r="S42" s="22">
        <v>10</v>
      </c>
      <c r="T42" s="22">
        <v>10</v>
      </c>
      <c r="U42" s="22">
        <v>0</v>
      </c>
      <c r="V42" s="50">
        <f t="shared" si="1"/>
        <v>40</v>
      </c>
      <c r="W42" s="9"/>
      <c r="X42" s="75">
        <v>0</v>
      </c>
      <c r="Y42" s="17"/>
    </row>
    <row r="43" spans="1:25" ht="90" x14ac:dyDescent="0.25">
      <c r="A43" s="26" t="s">
        <v>411</v>
      </c>
      <c r="B43" s="7" t="s">
        <v>378</v>
      </c>
      <c r="C43" s="26" t="s">
        <v>412</v>
      </c>
      <c r="D43" s="26" t="s">
        <v>413</v>
      </c>
      <c r="E43" s="26" t="s">
        <v>414</v>
      </c>
      <c r="F43" s="26" t="s">
        <v>415</v>
      </c>
      <c r="G43" s="26" t="s">
        <v>416</v>
      </c>
      <c r="H43" s="26" t="s">
        <v>58</v>
      </c>
      <c r="I43" s="16">
        <v>6009000</v>
      </c>
      <c r="J43" s="24">
        <v>15.064949260139699</v>
      </c>
      <c r="K43" s="26" t="s">
        <v>139</v>
      </c>
      <c r="L43" s="26" t="s">
        <v>281</v>
      </c>
      <c r="M43" s="3">
        <v>4.0037437899999997</v>
      </c>
      <c r="N43" s="60" t="s">
        <v>66</v>
      </c>
      <c r="O43" s="22">
        <v>0</v>
      </c>
      <c r="P43" s="22">
        <v>20</v>
      </c>
      <c r="Q43" s="22">
        <v>10</v>
      </c>
      <c r="R43" s="22">
        <v>0</v>
      </c>
      <c r="S43" s="22">
        <v>0</v>
      </c>
      <c r="T43" s="22">
        <v>10</v>
      </c>
      <c r="U43" s="22">
        <v>0</v>
      </c>
      <c r="V43" s="43">
        <f t="shared" si="1"/>
        <v>40</v>
      </c>
      <c r="W43" s="9" t="s">
        <v>964</v>
      </c>
      <c r="X43" s="77">
        <v>100</v>
      </c>
      <c r="Y43" s="17"/>
    </row>
    <row r="44" spans="1:25" ht="60" x14ac:dyDescent="0.25">
      <c r="A44" s="26" t="s">
        <v>204</v>
      </c>
      <c r="B44" s="7" t="s">
        <v>21</v>
      </c>
      <c r="C44" s="26" t="s">
        <v>205</v>
      </c>
      <c r="D44" s="26" t="s">
        <v>206</v>
      </c>
      <c r="E44" s="26" t="s">
        <v>207</v>
      </c>
      <c r="F44" s="26" t="s">
        <v>208</v>
      </c>
      <c r="G44" s="26" t="s">
        <v>209</v>
      </c>
      <c r="H44" s="26" t="s">
        <v>54</v>
      </c>
      <c r="I44" s="16">
        <v>32354000</v>
      </c>
      <c r="J44" s="24">
        <v>11.226493688741289</v>
      </c>
      <c r="K44" s="26" t="s">
        <v>139</v>
      </c>
      <c r="L44" s="26" t="s">
        <v>217</v>
      </c>
      <c r="M44" s="3">
        <v>3.87975475</v>
      </c>
      <c r="N44" s="12" t="s">
        <v>65</v>
      </c>
      <c r="O44" s="22">
        <v>0</v>
      </c>
      <c r="P44" s="22">
        <v>10</v>
      </c>
      <c r="Q44" s="22">
        <v>5</v>
      </c>
      <c r="R44" s="22">
        <v>15</v>
      </c>
      <c r="S44" s="22">
        <v>0</v>
      </c>
      <c r="T44" s="22">
        <v>10</v>
      </c>
      <c r="U44" s="22">
        <v>0</v>
      </c>
      <c r="V44" s="43">
        <f t="shared" si="1"/>
        <v>40</v>
      </c>
      <c r="W44" s="31" t="s">
        <v>748</v>
      </c>
      <c r="X44" s="75">
        <v>0</v>
      </c>
      <c r="Y44" s="17"/>
    </row>
    <row r="45" spans="1:25" ht="60" x14ac:dyDescent="0.25">
      <c r="A45" s="31" t="s">
        <v>513</v>
      </c>
      <c r="B45" s="32" t="s">
        <v>378</v>
      </c>
      <c r="C45" s="31" t="s">
        <v>23</v>
      </c>
      <c r="D45" s="31" t="s">
        <v>514</v>
      </c>
      <c r="E45" s="31" t="s">
        <v>515</v>
      </c>
      <c r="F45" s="31" t="s">
        <v>516</v>
      </c>
      <c r="G45" s="31" t="s">
        <v>517</v>
      </c>
      <c r="H45" s="31" t="s">
        <v>155</v>
      </c>
      <c r="I45" s="30">
        <v>4621000</v>
      </c>
      <c r="J45" s="24">
        <v>3.9511024522721367</v>
      </c>
      <c r="K45" s="31" t="s">
        <v>60</v>
      </c>
      <c r="L45" s="31" t="s">
        <v>141</v>
      </c>
      <c r="M45" s="33">
        <v>0.69798658000000002</v>
      </c>
      <c r="N45" s="34" t="s">
        <v>66</v>
      </c>
      <c r="O45" s="22">
        <v>0</v>
      </c>
      <c r="P45" s="22">
        <v>20</v>
      </c>
      <c r="Q45" s="22">
        <v>0</v>
      </c>
      <c r="R45" s="22">
        <v>15</v>
      </c>
      <c r="S45" s="22">
        <v>0</v>
      </c>
      <c r="T45" s="22">
        <v>0</v>
      </c>
      <c r="U45" s="22">
        <v>5</v>
      </c>
      <c r="V45" s="43">
        <f t="shared" si="1"/>
        <v>40</v>
      </c>
      <c r="W45" s="9"/>
      <c r="X45" s="75">
        <v>0</v>
      </c>
      <c r="Y45" s="17"/>
    </row>
    <row r="46" spans="1:25" ht="45" x14ac:dyDescent="0.25">
      <c r="A46" s="31" t="s">
        <v>156</v>
      </c>
      <c r="B46" s="32" t="s">
        <v>21</v>
      </c>
      <c r="C46" s="31" t="s">
        <v>157</v>
      </c>
      <c r="D46" s="31" t="s">
        <v>31</v>
      </c>
      <c r="E46" s="31" t="s">
        <v>158</v>
      </c>
      <c r="F46" s="31" t="s">
        <v>93</v>
      </c>
      <c r="G46" s="31" t="s">
        <v>159</v>
      </c>
      <c r="H46" s="31" t="s">
        <v>155</v>
      </c>
      <c r="I46" s="30">
        <v>53193000</v>
      </c>
      <c r="J46" s="24">
        <v>14.900977606590104</v>
      </c>
      <c r="K46" s="31" t="s">
        <v>60</v>
      </c>
      <c r="L46" s="31" t="s">
        <v>141</v>
      </c>
      <c r="M46" s="33">
        <v>4.4190462699999999</v>
      </c>
      <c r="N46" s="34" t="s">
        <v>142</v>
      </c>
      <c r="O46" s="22">
        <v>0</v>
      </c>
      <c r="P46" s="22">
        <v>10</v>
      </c>
      <c r="Q46" s="22">
        <v>2</v>
      </c>
      <c r="R46" s="22">
        <v>15</v>
      </c>
      <c r="S46" s="22">
        <v>5</v>
      </c>
      <c r="T46" s="22">
        <v>7</v>
      </c>
      <c r="U46" s="22">
        <v>0</v>
      </c>
      <c r="V46" s="43">
        <f t="shared" si="1"/>
        <v>39</v>
      </c>
      <c r="W46" s="9"/>
      <c r="X46" s="75">
        <v>0</v>
      </c>
      <c r="Y46" s="17"/>
    </row>
    <row r="47" spans="1:25" ht="90" x14ac:dyDescent="0.25">
      <c r="A47" s="31" t="s">
        <v>195</v>
      </c>
      <c r="B47" s="32" t="s">
        <v>21</v>
      </c>
      <c r="C47" s="31" t="s">
        <v>196</v>
      </c>
      <c r="D47" s="31" t="s">
        <v>197</v>
      </c>
      <c r="E47" s="31" t="s">
        <v>198</v>
      </c>
      <c r="F47" s="31" t="s">
        <v>199</v>
      </c>
      <c r="G47" s="31" t="s">
        <v>113</v>
      </c>
      <c r="H47" s="31" t="s">
        <v>54</v>
      </c>
      <c r="I47" s="30">
        <v>62639000</v>
      </c>
      <c r="J47" s="24">
        <v>12.416640851399686</v>
      </c>
      <c r="K47" s="31" t="s">
        <v>60</v>
      </c>
      <c r="L47" s="31" t="s">
        <v>63</v>
      </c>
      <c r="M47" s="33">
        <v>5.58901965</v>
      </c>
      <c r="N47" s="34" t="s">
        <v>66</v>
      </c>
      <c r="O47" s="22">
        <v>0</v>
      </c>
      <c r="P47" s="22">
        <v>10</v>
      </c>
      <c r="Q47" s="22">
        <v>2</v>
      </c>
      <c r="R47" s="22">
        <v>15</v>
      </c>
      <c r="S47" s="22">
        <v>5</v>
      </c>
      <c r="T47" s="22">
        <v>7</v>
      </c>
      <c r="U47" s="22">
        <v>0</v>
      </c>
      <c r="V47" s="43">
        <f t="shared" si="1"/>
        <v>39</v>
      </c>
      <c r="W47" s="31" t="s">
        <v>748</v>
      </c>
      <c r="X47" s="75">
        <v>0</v>
      </c>
      <c r="Y47" s="17"/>
    </row>
    <row r="48" spans="1:25" ht="97.5" customHeight="1" x14ac:dyDescent="0.25">
      <c r="A48" s="31" t="s">
        <v>82</v>
      </c>
      <c r="B48" s="32" t="s">
        <v>21</v>
      </c>
      <c r="C48" s="31" t="s">
        <v>83</v>
      </c>
      <c r="D48" s="31" t="s">
        <v>84</v>
      </c>
      <c r="E48" s="31" t="s">
        <v>44</v>
      </c>
      <c r="F48" s="31" t="s">
        <v>85</v>
      </c>
      <c r="G48" s="31" t="s">
        <v>86</v>
      </c>
      <c r="H48" s="31" t="s">
        <v>54</v>
      </c>
      <c r="I48" s="30">
        <v>27948000</v>
      </c>
      <c r="J48" s="24">
        <v>13.792587908587532</v>
      </c>
      <c r="K48" s="31" t="s">
        <v>60</v>
      </c>
      <c r="L48" s="31" t="s">
        <v>64</v>
      </c>
      <c r="M48" s="33">
        <v>3.9404471000000001</v>
      </c>
      <c r="N48" s="34" t="s">
        <v>66</v>
      </c>
      <c r="O48" s="22">
        <v>0</v>
      </c>
      <c r="P48" s="22">
        <v>20</v>
      </c>
      <c r="Q48" s="22">
        <v>2</v>
      </c>
      <c r="R48" s="22">
        <v>0</v>
      </c>
      <c r="S48" s="22">
        <v>5</v>
      </c>
      <c r="T48" s="22">
        <v>10</v>
      </c>
      <c r="U48" s="22">
        <v>0</v>
      </c>
      <c r="V48" s="43">
        <f t="shared" si="1"/>
        <v>37</v>
      </c>
      <c r="W48" s="26" t="s">
        <v>943</v>
      </c>
      <c r="X48" s="75">
        <v>0</v>
      </c>
      <c r="Y48" s="17"/>
    </row>
    <row r="49" spans="1:25" ht="60" x14ac:dyDescent="0.25">
      <c r="A49" s="31" t="s">
        <v>164</v>
      </c>
      <c r="B49" s="32" t="s">
        <v>21</v>
      </c>
      <c r="C49" s="31" t="s">
        <v>23</v>
      </c>
      <c r="D49" s="31" t="s">
        <v>31</v>
      </c>
      <c r="E49" s="31" t="s">
        <v>43</v>
      </c>
      <c r="F49" s="31" t="s">
        <v>165</v>
      </c>
      <c r="G49" s="31" t="s">
        <v>50</v>
      </c>
      <c r="H49" s="31" t="s">
        <v>54</v>
      </c>
      <c r="I49" s="30">
        <v>68467000</v>
      </c>
      <c r="J49" s="24">
        <v>12.796801284635354</v>
      </c>
      <c r="K49" s="31" t="s">
        <v>60</v>
      </c>
      <c r="L49" s="31" t="s">
        <v>64</v>
      </c>
      <c r="M49" s="33">
        <v>8.6489380199999903</v>
      </c>
      <c r="N49" s="59" t="s">
        <v>65</v>
      </c>
      <c r="O49" s="22">
        <v>0</v>
      </c>
      <c r="P49" s="22">
        <v>10</v>
      </c>
      <c r="Q49" s="22">
        <v>5</v>
      </c>
      <c r="R49" s="22">
        <v>15</v>
      </c>
      <c r="S49" s="22">
        <v>0</v>
      </c>
      <c r="T49" s="22">
        <v>7</v>
      </c>
      <c r="U49" s="22">
        <v>0</v>
      </c>
      <c r="V49" s="43">
        <f t="shared" si="1"/>
        <v>37</v>
      </c>
      <c r="W49" s="9"/>
      <c r="X49" s="75">
        <v>0</v>
      </c>
      <c r="Y49" s="17"/>
    </row>
    <row r="50" spans="1:25" ht="45" x14ac:dyDescent="0.25">
      <c r="A50" s="26" t="s">
        <v>263</v>
      </c>
      <c r="B50" s="7" t="s">
        <v>21</v>
      </c>
      <c r="C50" s="26" t="s">
        <v>264</v>
      </c>
      <c r="D50" s="26" t="s">
        <v>30</v>
      </c>
      <c r="E50" s="26" t="s">
        <v>265</v>
      </c>
      <c r="F50" s="26" t="s">
        <v>266</v>
      </c>
      <c r="G50" s="26" t="s">
        <v>267</v>
      </c>
      <c r="H50" s="26" t="s">
        <v>54</v>
      </c>
      <c r="I50" s="16">
        <v>10339000</v>
      </c>
      <c r="J50" s="24">
        <v>12.342999936905382</v>
      </c>
      <c r="K50" s="26" t="s">
        <v>139</v>
      </c>
      <c r="L50" s="26" t="s">
        <v>281</v>
      </c>
      <c r="M50" s="3">
        <v>0.86413823999999995</v>
      </c>
      <c r="N50" s="60" t="s">
        <v>66</v>
      </c>
      <c r="O50" s="22">
        <v>0</v>
      </c>
      <c r="P50" s="22">
        <v>10</v>
      </c>
      <c r="Q50" s="22">
        <v>10</v>
      </c>
      <c r="R50" s="22">
        <v>15</v>
      </c>
      <c r="S50" s="22">
        <v>0</v>
      </c>
      <c r="T50" s="22">
        <v>2</v>
      </c>
      <c r="U50" s="22">
        <v>0</v>
      </c>
      <c r="V50" s="43">
        <f t="shared" si="1"/>
        <v>37</v>
      </c>
      <c r="W50" s="9"/>
      <c r="X50" s="75">
        <v>0</v>
      </c>
      <c r="Y50" s="17"/>
    </row>
    <row r="51" spans="1:25" ht="45" x14ac:dyDescent="0.25">
      <c r="A51" s="31" t="s">
        <v>188</v>
      </c>
      <c r="B51" s="32" t="s">
        <v>21</v>
      </c>
      <c r="C51" s="31" t="s">
        <v>23</v>
      </c>
      <c r="D51" s="31" t="s">
        <v>102</v>
      </c>
      <c r="E51" s="31" t="s">
        <v>189</v>
      </c>
      <c r="F51" s="31" t="s">
        <v>158</v>
      </c>
      <c r="G51" s="31" t="s">
        <v>190</v>
      </c>
      <c r="H51" s="31" t="s">
        <v>54</v>
      </c>
      <c r="I51" s="30">
        <v>152614000</v>
      </c>
      <c r="J51" s="24">
        <v>11.343139441640778</v>
      </c>
      <c r="K51" s="31" t="s">
        <v>215</v>
      </c>
      <c r="L51" s="31" t="s">
        <v>219</v>
      </c>
      <c r="M51" s="33">
        <v>18.393426380000001</v>
      </c>
      <c r="N51" s="34" t="s">
        <v>65</v>
      </c>
      <c r="O51" s="22">
        <v>0</v>
      </c>
      <c r="P51" s="22">
        <v>10</v>
      </c>
      <c r="Q51" s="22">
        <v>5</v>
      </c>
      <c r="R51" s="22">
        <v>15</v>
      </c>
      <c r="S51" s="22">
        <v>0</v>
      </c>
      <c r="T51" s="22">
        <v>7</v>
      </c>
      <c r="U51" s="22">
        <v>0</v>
      </c>
      <c r="V51" s="43">
        <f t="shared" si="1"/>
        <v>37</v>
      </c>
      <c r="W51" s="9"/>
      <c r="X51" s="75">
        <v>0</v>
      </c>
      <c r="Y51" s="17"/>
    </row>
    <row r="52" spans="1:25" ht="45" x14ac:dyDescent="0.25">
      <c r="A52" s="31" t="s">
        <v>283</v>
      </c>
      <c r="B52" s="32" t="s">
        <v>21</v>
      </c>
      <c r="C52" s="31" t="s">
        <v>284</v>
      </c>
      <c r="D52" s="31" t="s">
        <v>32</v>
      </c>
      <c r="E52" s="31" t="s">
        <v>285</v>
      </c>
      <c r="F52" s="31" t="s">
        <v>286</v>
      </c>
      <c r="G52" s="31" t="s">
        <v>287</v>
      </c>
      <c r="H52" s="31" t="s">
        <v>133</v>
      </c>
      <c r="I52" s="30">
        <v>9576000</v>
      </c>
      <c r="J52" s="24">
        <v>9.5269948505870072</v>
      </c>
      <c r="K52" s="31" t="s">
        <v>61</v>
      </c>
      <c r="L52" s="31" t="s">
        <v>218</v>
      </c>
      <c r="M52" s="33">
        <v>31.005984739999999</v>
      </c>
      <c r="N52" s="34" t="s">
        <v>65</v>
      </c>
      <c r="O52" s="22">
        <v>0</v>
      </c>
      <c r="P52" s="22">
        <v>10</v>
      </c>
      <c r="Q52" s="22">
        <v>2</v>
      </c>
      <c r="R52" s="22">
        <v>15</v>
      </c>
      <c r="S52" s="22">
        <v>0</v>
      </c>
      <c r="T52" s="22">
        <v>10</v>
      </c>
      <c r="U52" s="22">
        <v>0</v>
      </c>
      <c r="V52" s="43">
        <f t="shared" si="1"/>
        <v>37</v>
      </c>
      <c r="W52" s="31" t="s">
        <v>734</v>
      </c>
      <c r="X52" s="75">
        <v>0</v>
      </c>
      <c r="Y52" s="17"/>
    </row>
    <row r="53" spans="1:25" ht="60" x14ac:dyDescent="0.25">
      <c r="A53" s="31" t="s">
        <v>480</v>
      </c>
      <c r="B53" s="32" t="s">
        <v>378</v>
      </c>
      <c r="C53" s="31" t="s">
        <v>23</v>
      </c>
      <c r="D53" s="31" t="s">
        <v>481</v>
      </c>
      <c r="E53" s="31" t="s">
        <v>185</v>
      </c>
      <c r="F53" s="31" t="s">
        <v>482</v>
      </c>
      <c r="G53" s="31" t="s">
        <v>483</v>
      </c>
      <c r="H53" s="31" t="s">
        <v>133</v>
      </c>
      <c r="I53" s="30">
        <v>11742000</v>
      </c>
      <c r="J53" s="24">
        <v>8.7986739502770135</v>
      </c>
      <c r="K53" s="31" t="s">
        <v>214</v>
      </c>
      <c r="L53" s="31" t="s">
        <v>141</v>
      </c>
      <c r="M53" s="33">
        <v>4.5494063999999996</v>
      </c>
      <c r="N53" s="34" t="s">
        <v>66</v>
      </c>
      <c r="O53" s="22">
        <v>0</v>
      </c>
      <c r="P53" s="22">
        <v>20</v>
      </c>
      <c r="Q53" s="22">
        <v>2</v>
      </c>
      <c r="R53" s="22">
        <v>0</v>
      </c>
      <c r="S53" s="22">
        <v>0</v>
      </c>
      <c r="T53" s="22">
        <v>10</v>
      </c>
      <c r="U53" s="22">
        <v>5</v>
      </c>
      <c r="V53" s="43">
        <f t="shared" si="1"/>
        <v>37</v>
      </c>
      <c r="W53" s="9"/>
      <c r="X53" s="75">
        <v>0</v>
      </c>
      <c r="Y53" s="17"/>
    </row>
    <row r="54" spans="1:25" ht="30" x14ac:dyDescent="0.25">
      <c r="A54" s="31" t="s">
        <v>343</v>
      </c>
      <c r="B54" s="32" t="s">
        <v>21</v>
      </c>
      <c r="C54" s="31" t="s">
        <v>344</v>
      </c>
      <c r="D54" s="31" t="s">
        <v>345</v>
      </c>
      <c r="E54" s="31" t="s">
        <v>346</v>
      </c>
      <c r="F54" s="31" t="s">
        <v>347</v>
      </c>
      <c r="G54" s="31" t="s">
        <v>348</v>
      </c>
      <c r="H54" s="31" t="s">
        <v>133</v>
      </c>
      <c r="I54" s="30">
        <v>18810000</v>
      </c>
      <c r="J54" s="24">
        <v>6.5497073603542315</v>
      </c>
      <c r="K54" s="31" t="s">
        <v>60</v>
      </c>
      <c r="L54" s="31" t="s">
        <v>141</v>
      </c>
      <c r="M54" s="33">
        <v>10.90980718</v>
      </c>
      <c r="N54" s="59" t="s">
        <v>142</v>
      </c>
      <c r="O54" s="22">
        <v>0</v>
      </c>
      <c r="P54" s="22">
        <v>20</v>
      </c>
      <c r="Q54" s="22">
        <v>2</v>
      </c>
      <c r="R54" s="22">
        <v>0</v>
      </c>
      <c r="S54" s="22">
        <v>0</v>
      </c>
      <c r="T54" s="22">
        <v>10</v>
      </c>
      <c r="U54" s="22">
        <v>5</v>
      </c>
      <c r="V54" s="43">
        <f t="shared" si="1"/>
        <v>37</v>
      </c>
      <c r="W54" s="9"/>
      <c r="X54" s="75">
        <v>0</v>
      </c>
      <c r="Y54" s="17"/>
    </row>
    <row r="55" spans="1:25" ht="60" x14ac:dyDescent="0.25">
      <c r="A55" s="31" t="s">
        <v>77</v>
      </c>
      <c r="B55" s="32" t="s">
        <v>21</v>
      </c>
      <c r="C55" s="31" t="s">
        <v>23</v>
      </c>
      <c r="D55" s="31" t="s">
        <v>78</v>
      </c>
      <c r="E55" s="31" t="s">
        <v>79</v>
      </c>
      <c r="F55" s="31" t="s">
        <v>80</v>
      </c>
      <c r="G55" s="31" t="s">
        <v>81</v>
      </c>
      <c r="H55" s="31" t="s">
        <v>56</v>
      </c>
      <c r="I55" s="30">
        <v>6254000</v>
      </c>
      <c r="J55" s="24">
        <v>20.03353582807749</v>
      </c>
      <c r="K55" s="31" t="s">
        <v>60</v>
      </c>
      <c r="L55" s="31" t="s">
        <v>64</v>
      </c>
      <c r="M55" s="33">
        <v>1.27661906</v>
      </c>
      <c r="N55" s="34" t="s">
        <v>66</v>
      </c>
      <c r="O55" s="22">
        <v>0</v>
      </c>
      <c r="P55" s="22">
        <v>10</v>
      </c>
      <c r="Q55" s="22">
        <v>10</v>
      </c>
      <c r="R55" s="22">
        <v>0</v>
      </c>
      <c r="S55" s="22">
        <v>5</v>
      </c>
      <c r="T55" s="22">
        <v>10</v>
      </c>
      <c r="U55" s="22">
        <v>0</v>
      </c>
      <c r="V55" s="50">
        <f t="shared" si="1"/>
        <v>35</v>
      </c>
      <c r="W55" s="26" t="s">
        <v>749</v>
      </c>
      <c r="X55" s="77">
        <v>100</v>
      </c>
      <c r="Y55" s="17"/>
    </row>
    <row r="56" spans="1:25" ht="90" x14ac:dyDescent="0.25">
      <c r="A56" s="31" t="s">
        <v>20</v>
      </c>
      <c r="B56" s="32" t="s">
        <v>21</v>
      </c>
      <c r="C56" s="31" t="s">
        <v>26</v>
      </c>
      <c r="D56" s="31" t="s">
        <v>33</v>
      </c>
      <c r="E56" s="31" t="s">
        <v>41</v>
      </c>
      <c r="F56" s="31" t="s">
        <v>44</v>
      </c>
      <c r="G56" s="31" t="s">
        <v>52</v>
      </c>
      <c r="H56" s="31" t="s">
        <v>58</v>
      </c>
      <c r="I56" s="30">
        <v>131968000</v>
      </c>
      <c r="J56" s="24">
        <v>19.522985117412389</v>
      </c>
      <c r="K56" s="31" t="s">
        <v>60</v>
      </c>
      <c r="L56" s="31" t="s">
        <v>64</v>
      </c>
      <c r="M56" s="33">
        <v>12.632748230000001</v>
      </c>
      <c r="N56" s="34" t="s">
        <v>65</v>
      </c>
      <c r="O56" s="22">
        <v>0</v>
      </c>
      <c r="P56" s="22">
        <v>10</v>
      </c>
      <c r="Q56" s="22">
        <v>5</v>
      </c>
      <c r="R56" s="22">
        <v>0</v>
      </c>
      <c r="S56" s="22">
        <v>10</v>
      </c>
      <c r="T56" s="22">
        <v>10</v>
      </c>
      <c r="U56" s="22">
        <v>0</v>
      </c>
      <c r="V56" s="50">
        <f t="shared" si="1"/>
        <v>35</v>
      </c>
      <c r="W56" s="9"/>
      <c r="X56" s="77">
        <v>0</v>
      </c>
      <c r="Y56" s="17"/>
    </row>
    <row r="57" spans="1:25" ht="90" x14ac:dyDescent="0.25">
      <c r="A57" s="31" t="s">
        <v>392</v>
      </c>
      <c r="B57" s="32" t="s">
        <v>378</v>
      </c>
      <c r="C57" s="31" t="s">
        <v>23</v>
      </c>
      <c r="D57" s="31" t="s">
        <v>393</v>
      </c>
      <c r="E57" s="31" t="s">
        <v>108</v>
      </c>
      <c r="F57" s="31" t="s">
        <v>394</v>
      </c>
      <c r="G57" s="31" t="s">
        <v>395</v>
      </c>
      <c r="H57" s="31" t="s">
        <v>58</v>
      </c>
      <c r="I57" s="30">
        <v>11622000</v>
      </c>
      <c r="J57" s="24">
        <v>17.17879774419022</v>
      </c>
      <c r="K57" s="31" t="s">
        <v>60</v>
      </c>
      <c r="L57" s="31" t="s">
        <v>64</v>
      </c>
      <c r="M57" s="33">
        <v>3.67007584</v>
      </c>
      <c r="N57" s="34" t="s">
        <v>142</v>
      </c>
      <c r="O57" s="22">
        <v>0</v>
      </c>
      <c r="P57" s="22">
        <v>10</v>
      </c>
      <c r="Q57" s="22">
        <v>10</v>
      </c>
      <c r="R57" s="22">
        <v>0</v>
      </c>
      <c r="S57" s="22">
        <v>5</v>
      </c>
      <c r="T57" s="22">
        <v>10</v>
      </c>
      <c r="U57" s="22">
        <v>0</v>
      </c>
      <c r="V57" s="50">
        <f t="shared" si="1"/>
        <v>35</v>
      </c>
      <c r="W57" s="9"/>
      <c r="X57" s="77">
        <v>0</v>
      </c>
      <c r="Y57" s="17"/>
    </row>
    <row r="58" spans="1:25" ht="30" x14ac:dyDescent="0.25">
      <c r="A58" s="31" t="s">
        <v>105</v>
      </c>
      <c r="B58" s="32" t="s">
        <v>21</v>
      </c>
      <c r="C58" s="31" t="s">
        <v>106</v>
      </c>
      <c r="D58" s="31" t="s">
        <v>107</v>
      </c>
      <c r="E58" s="31" t="s">
        <v>108</v>
      </c>
      <c r="F58" s="31" t="s">
        <v>23</v>
      </c>
      <c r="G58" s="31" t="s">
        <v>109</v>
      </c>
      <c r="H58" s="31" t="s">
        <v>53</v>
      </c>
      <c r="I58" s="30">
        <v>1780000</v>
      </c>
      <c r="J58" s="24">
        <v>16.571025603720475</v>
      </c>
      <c r="K58" s="31" t="s">
        <v>60</v>
      </c>
      <c r="L58" s="31" t="s">
        <v>64</v>
      </c>
      <c r="M58" s="33">
        <v>0.5</v>
      </c>
      <c r="N58" s="34" t="s">
        <v>142</v>
      </c>
      <c r="O58" s="22">
        <v>0</v>
      </c>
      <c r="P58" s="22">
        <v>20</v>
      </c>
      <c r="Q58" s="22">
        <v>5</v>
      </c>
      <c r="R58" s="22">
        <v>0</v>
      </c>
      <c r="S58" s="22">
        <v>0</v>
      </c>
      <c r="T58" s="22">
        <v>10</v>
      </c>
      <c r="U58" s="22">
        <v>0</v>
      </c>
      <c r="V58" s="43">
        <f t="shared" si="1"/>
        <v>35</v>
      </c>
      <c r="W58" s="31" t="s">
        <v>751</v>
      </c>
      <c r="X58" s="77">
        <v>100</v>
      </c>
      <c r="Y58" s="17"/>
    </row>
    <row r="59" spans="1:25" ht="45" x14ac:dyDescent="0.25">
      <c r="A59" s="31" t="s">
        <v>484</v>
      </c>
      <c r="B59" s="32" t="s">
        <v>378</v>
      </c>
      <c r="C59" s="31" t="s">
        <v>23</v>
      </c>
      <c r="D59" s="31" t="s">
        <v>485</v>
      </c>
      <c r="E59" s="31" t="s">
        <v>486</v>
      </c>
      <c r="F59" s="31" t="s">
        <v>23</v>
      </c>
      <c r="G59" s="31" t="s">
        <v>487</v>
      </c>
      <c r="H59" s="31" t="s">
        <v>53</v>
      </c>
      <c r="I59" s="30">
        <v>775000</v>
      </c>
      <c r="J59" s="24">
        <v>8.1908443065024947</v>
      </c>
      <c r="K59" s="31" t="s">
        <v>59</v>
      </c>
      <c r="L59" s="31" t="s">
        <v>62</v>
      </c>
      <c r="M59" s="33">
        <v>0.5</v>
      </c>
      <c r="N59" s="34" t="s">
        <v>66</v>
      </c>
      <c r="O59" s="22">
        <v>0</v>
      </c>
      <c r="P59" s="22">
        <v>20</v>
      </c>
      <c r="Q59" s="22">
        <v>0</v>
      </c>
      <c r="R59" s="22">
        <v>0</v>
      </c>
      <c r="S59" s="22">
        <v>0</v>
      </c>
      <c r="T59" s="22">
        <v>10</v>
      </c>
      <c r="U59" s="22">
        <v>5</v>
      </c>
      <c r="V59" s="43">
        <f t="shared" si="1"/>
        <v>35</v>
      </c>
      <c r="W59" s="9"/>
      <c r="X59" s="75">
        <v>0</v>
      </c>
      <c r="Y59" s="17"/>
    </row>
    <row r="60" spans="1:25" ht="75" x14ac:dyDescent="0.25">
      <c r="A60" s="31" t="s">
        <v>498</v>
      </c>
      <c r="B60" s="32" t="s">
        <v>378</v>
      </c>
      <c r="C60" s="31" t="s">
        <v>23</v>
      </c>
      <c r="D60" s="31" t="s">
        <v>499</v>
      </c>
      <c r="E60" s="31" t="s">
        <v>185</v>
      </c>
      <c r="F60" s="31" t="s">
        <v>500</v>
      </c>
      <c r="G60" s="31" t="s">
        <v>501</v>
      </c>
      <c r="H60" s="31" t="s">
        <v>133</v>
      </c>
      <c r="I60" s="30">
        <v>18582000</v>
      </c>
      <c r="J60" s="24">
        <v>6.6311258407742901</v>
      </c>
      <c r="K60" s="31" t="s">
        <v>60</v>
      </c>
      <c r="L60" s="31" t="s">
        <v>141</v>
      </c>
      <c r="M60" s="33">
        <v>8.2074687700000002</v>
      </c>
      <c r="N60" s="34" t="s">
        <v>142</v>
      </c>
      <c r="O60" s="22">
        <v>0</v>
      </c>
      <c r="P60" s="22">
        <v>20</v>
      </c>
      <c r="Q60" s="22">
        <v>5</v>
      </c>
      <c r="R60" s="22">
        <v>0</v>
      </c>
      <c r="S60" s="22">
        <v>0</v>
      </c>
      <c r="T60" s="22">
        <v>5</v>
      </c>
      <c r="U60" s="22">
        <v>5</v>
      </c>
      <c r="V60" s="43">
        <f t="shared" si="1"/>
        <v>35</v>
      </c>
      <c r="W60" s="9"/>
      <c r="X60" s="75">
        <v>0</v>
      </c>
      <c r="Y60" s="17"/>
    </row>
    <row r="61" spans="1:25" ht="45" x14ac:dyDescent="0.25">
      <c r="A61" s="31" t="s">
        <v>18</v>
      </c>
      <c r="B61" s="32" t="s">
        <v>21</v>
      </c>
      <c r="C61" s="31" t="s">
        <v>23</v>
      </c>
      <c r="D61" s="31" t="s">
        <v>31</v>
      </c>
      <c r="E61" s="31" t="s">
        <v>39</v>
      </c>
      <c r="F61" s="31" t="s">
        <v>43</v>
      </c>
      <c r="G61" s="31" t="s">
        <v>50</v>
      </c>
      <c r="H61" s="31" t="s">
        <v>54</v>
      </c>
      <c r="I61" s="30">
        <v>132776000</v>
      </c>
      <c r="J61" s="24">
        <v>21.567712784426682</v>
      </c>
      <c r="K61" s="31" t="s">
        <v>60</v>
      </c>
      <c r="L61" s="31" t="s">
        <v>64</v>
      </c>
      <c r="M61" s="33">
        <v>12.24198983</v>
      </c>
      <c r="N61" s="34" t="s">
        <v>65</v>
      </c>
      <c r="O61" s="22">
        <v>0</v>
      </c>
      <c r="P61" s="22">
        <v>10</v>
      </c>
      <c r="Q61" s="22">
        <v>2</v>
      </c>
      <c r="R61" s="22">
        <v>0</v>
      </c>
      <c r="S61" s="22">
        <v>10</v>
      </c>
      <c r="T61" s="22">
        <v>10</v>
      </c>
      <c r="U61" s="22">
        <v>0</v>
      </c>
      <c r="V61" s="50">
        <f t="shared" si="1"/>
        <v>32</v>
      </c>
      <c r="W61" s="9"/>
      <c r="X61" s="75">
        <v>0</v>
      </c>
      <c r="Y61" s="17"/>
    </row>
    <row r="62" spans="1:25" ht="90" x14ac:dyDescent="0.25">
      <c r="A62" s="31" t="s">
        <v>471</v>
      </c>
      <c r="B62" s="32" t="s">
        <v>378</v>
      </c>
      <c r="C62" s="31" t="s">
        <v>472</v>
      </c>
      <c r="D62" s="31" t="s">
        <v>413</v>
      </c>
      <c r="E62" s="31" t="s">
        <v>473</v>
      </c>
      <c r="F62" s="31" t="s">
        <v>474</v>
      </c>
      <c r="G62" s="31" t="s">
        <v>475</v>
      </c>
      <c r="H62" s="31" t="s">
        <v>58</v>
      </c>
      <c r="I62" s="30">
        <v>10926000</v>
      </c>
      <c r="J62" s="24">
        <v>9.6052961920146522</v>
      </c>
      <c r="K62" s="31" t="s">
        <v>59</v>
      </c>
      <c r="L62" s="31" t="s">
        <v>62</v>
      </c>
      <c r="M62" s="33">
        <v>1.5394920599999999</v>
      </c>
      <c r="N62" s="34" t="s">
        <v>66</v>
      </c>
      <c r="O62" s="22">
        <v>0</v>
      </c>
      <c r="P62" s="22">
        <v>20</v>
      </c>
      <c r="Q62" s="22">
        <v>5</v>
      </c>
      <c r="R62" s="22">
        <v>0</v>
      </c>
      <c r="S62" s="22">
        <v>0</v>
      </c>
      <c r="T62" s="22">
        <v>7</v>
      </c>
      <c r="U62" s="22">
        <v>0</v>
      </c>
      <c r="V62" s="43">
        <f t="shared" si="1"/>
        <v>32</v>
      </c>
      <c r="W62" s="9"/>
      <c r="X62" s="75">
        <v>0</v>
      </c>
      <c r="Y62" s="17"/>
    </row>
    <row r="63" spans="1:25" ht="60" x14ac:dyDescent="0.25">
      <c r="A63" s="31" t="s">
        <v>110</v>
      </c>
      <c r="B63" s="32" t="s">
        <v>21</v>
      </c>
      <c r="C63" s="31" t="s">
        <v>26</v>
      </c>
      <c r="D63" s="31" t="s">
        <v>111</v>
      </c>
      <c r="E63" s="31" t="s">
        <v>112</v>
      </c>
      <c r="F63" s="31" t="s">
        <v>41</v>
      </c>
      <c r="G63" s="31" t="s">
        <v>113</v>
      </c>
      <c r="H63" s="31" t="s">
        <v>114</v>
      </c>
      <c r="I63" s="30">
        <v>40254000</v>
      </c>
      <c r="J63" s="24">
        <v>14.954535588452085</v>
      </c>
      <c r="K63" s="31" t="s">
        <v>60</v>
      </c>
      <c r="L63" s="31" t="s">
        <v>64</v>
      </c>
      <c r="M63" s="33">
        <v>4.0905640200000004</v>
      </c>
      <c r="N63" s="34" t="s">
        <v>65</v>
      </c>
      <c r="O63" s="22">
        <v>0</v>
      </c>
      <c r="P63" s="22">
        <v>10</v>
      </c>
      <c r="Q63" s="22">
        <v>5</v>
      </c>
      <c r="R63" s="22">
        <v>0</v>
      </c>
      <c r="S63" s="22">
        <v>5</v>
      </c>
      <c r="T63" s="22">
        <v>10</v>
      </c>
      <c r="U63" s="22">
        <v>0</v>
      </c>
      <c r="V63" s="43">
        <f t="shared" si="1"/>
        <v>30</v>
      </c>
      <c r="W63" s="31" t="s">
        <v>752</v>
      </c>
      <c r="X63" s="75">
        <v>0</v>
      </c>
      <c r="Y63" s="17"/>
    </row>
    <row r="64" spans="1:25" ht="50.25" customHeight="1" x14ac:dyDescent="0.25">
      <c r="A64" s="26" t="s">
        <v>115</v>
      </c>
      <c r="B64" s="7" t="s">
        <v>21</v>
      </c>
      <c r="C64" s="26" t="s">
        <v>116</v>
      </c>
      <c r="D64" s="26" t="s">
        <v>111</v>
      </c>
      <c r="E64" s="26" t="s">
        <v>117</v>
      </c>
      <c r="F64" s="26" t="s">
        <v>118</v>
      </c>
      <c r="G64" s="26" t="s">
        <v>119</v>
      </c>
      <c r="H64" s="26" t="s">
        <v>54</v>
      </c>
      <c r="I64" s="16">
        <v>141716000</v>
      </c>
      <c r="J64" s="24">
        <v>14.131979425410055</v>
      </c>
      <c r="K64" s="26" t="s">
        <v>139</v>
      </c>
      <c r="L64" s="26" t="s">
        <v>140</v>
      </c>
      <c r="M64" s="3">
        <v>15.360811030000001</v>
      </c>
      <c r="N64" s="12" t="s">
        <v>65</v>
      </c>
      <c r="O64" s="22">
        <v>0</v>
      </c>
      <c r="P64" s="22">
        <v>10</v>
      </c>
      <c r="Q64" s="22">
        <v>5</v>
      </c>
      <c r="R64" s="22">
        <v>0</v>
      </c>
      <c r="S64" s="22">
        <v>5</v>
      </c>
      <c r="T64" s="22">
        <v>10</v>
      </c>
      <c r="U64" s="22">
        <v>0</v>
      </c>
      <c r="V64" s="43">
        <f t="shared" si="1"/>
        <v>30</v>
      </c>
      <c r="W64" s="31" t="s">
        <v>752</v>
      </c>
      <c r="X64" s="75">
        <v>0</v>
      </c>
      <c r="Y64" s="17"/>
    </row>
    <row r="65" spans="1:25" ht="60" x14ac:dyDescent="0.25">
      <c r="A65" s="31" t="s">
        <v>181</v>
      </c>
      <c r="B65" s="32" t="s">
        <v>21</v>
      </c>
      <c r="C65" s="31" t="s">
        <v>182</v>
      </c>
      <c r="D65" s="31" t="s">
        <v>183</v>
      </c>
      <c r="E65" s="31" t="s">
        <v>184</v>
      </c>
      <c r="F65" s="31" t="s">
        <v>185</v>
      </c>
      <c r="G65" s="31" t="s">
        <v>186</v>
      </c>
      <c r="H65" s="31" t="s">
        <v>54</v>
      </c>
      <c r="I65" s="30">
        <v>5467000</v>
      </c>
      <c r="J65" s="24">
        <v>12.413359081063636</v>
      </c>
      <c r="K65" s="31" t="s">
        <v>60</v>
      </c>
      <c r="L65" s="31" t="s">
        <v>64</v>
      </c>
      <c r="M65" s="33">
        <v>1.3614209500000001</v>
      </c>
      <c r="N65" s="34" t="s">
        <v>66</v>
      </c>
      <c r="O65" s="22">
        <v>0</v>
      </c>
      <c r="P65" s="22">
        <v>10</v>
      </c>
      <c r="Q65" s="22">
        <v>0</v>
      </c>
      <c r="R65" s="22">
        <v>0</v>
      </c>
      <c r="S65" s="22">
        <v>5</v>
      </c>
      <c r="T65" s="22">
        <v>10</v>
      </c>
      <c r="U65" s="22">
        <v>5</v>
      </c>
      <c r="V65" s="43">
        <f t="shared" si="1"/>
        <v>30</v>
      </c>
      <c r="W65" s="26" t="s">
        <v>942</v>
      </c>
      <c r="X65" s="77">
        <v>0</v>
      </c>
      <c r="Y65" s="17"/>
    </row>
    <row r="66" spans="1:25" ht="45" x14ac:dyDescent="0.25">
      <c r="A66" s="31" t="s">
        <v>502</v>
      </c>
      <c r="B66" s="32" t="s">
        <v>378</v>
      </c>
      <c r="C66" s="31" t="s">
        <v>23</v>
      </c>
      <c r="D66" s="31" t="s">
        <v>503</v>
      </c>
      <c r="E66" s="31" t="s">
        <v>504</v>
      </c>
      <c r="F66" s="31" t="s">
        <v>478</v>
      </c>
      <c r="G66" s="31" t="s">
        <v>505</v>
      </c>
      <c r="H66" s="31" t="s">
        <v>133</v>
      </c>
      <c r="I66" s="30">
        <v>3115000</v>
      </c>
      <c r="J66" s="24">
        <v>6.372662916066183</v>
      </c>
      <c r="K66" s="31" t="s">
        <v>60</v>
      </c>
      <c r="L66" s="31" t="s">
        <v>141</v>
      </c>
      <c r="M66" s="33">
        <v>1.20534951</v>
      </c>
      <c r="N66" s="34" t="s">
        <v>66</v>
      </c>
      <c r="O66" s="22">
        <v>0</v>
      </c>
      <c r="P66" s="22">
        <v>20</v>
      </c>
      <c r="Q66" s="22">
        <v>2</v>
      </c>
      <c r="R66" s="22">
        <v>0</v>
      </c>
      <c r="S66" s="22">
        <v>0</v>
      </c>
      <c r="T66" s="22">
        <v>7</v>
      </c>
      <c r="U66" s="22">
        <v>0</v>
      </c>
      <c r="V66" s="43">
        <f t="shared" si="1"/>
        <v>29</v>
      </c>
      <c r="W66" s="9"/>
      <c r="X66" s="75">
        <v>0</v>
      </c>
      <c r="Y66" s="17"/>
    </row>
    <row r="67" spans="1:25" ht="60" x14ac:dyDescent="0.25">
      <c r="A67" s="26" t="s">
        <v>315</v>
      </c>
      <c r="B67" s="7" t="s">
        <v>21</v>
      </c>
      <c r="C67" s="26" t="s">
        <v>23</v>
      </c>
      <c r="D67" s="26" t="s">
        <v>316</v>
      </c>
      <c r="E67" s="26" t="s">
        <v>317</v>
      </c>
      <c r="F67" s="26" t="s">
        <v>318</v>
      </c>
      <c r="G67" s="26" t="s">
        <v>319</v>
      </c>
      <c r="H67" s="26" t="s">
        <v>54</v>
      </c>
      <c r="I67" s="16">
        <v>128340000</v>
      </c>
      <c r="J67" s="24">
        <v>7.132675572516427</v>
      </c>
      <c r="K67" s="26" t="s">
        <v>139</v>
      </c>
      <c r="L67" s="26" t="s">
        <v>333</v>
      </c>
      <c r="M67" s="3">
        <v>19.008307380000002</v>
      </c>
      <c r="N67" s="60" t="s">
        <v>65</v>
      </c>
      <c r="O67" s="22">
        <v>0</v>
      </c>
      <c r="P67" s="22">
        <v>20</v>
      </c>
      <c r="Q67" s="22">
        <v>2</v>
      </c>
      <c r="R67" s="22">
        <v>0</v>
      </c>
      <c r="S67" s="22">
        <v>0</v>
      </c>
      <c r="T67" s="22">
        <v>5</v>
      </c>
      <c r="U67" s="22">
        <v>0</v>
      </c>
      <c r="V67" s="43">
        <f t="shared" si="1"/>
        <v>27</v>
      </c>
      <c r="W67" s="9"/>
      <c r="X67" s="75">
        <v>0</v>
      </c>
      <c r="Y67" s="17"/>
    </row>
    <row r="68" spans="1:25" ht="60" x14ac:dyDescent="0.25">
      <c r="A68" s="31" t="s">
        <v>535</v>
      </c>
      <c r="B68" s="32" t="s">
        <v>378</v>
      </c>
      <c r="C68" s="31" t="s">
        <v>23</v>
      </c>
      <c r="D68" s="31" t="s">
        <v>536</v>
      </c>
      <c r="E68" s="31" t="s">
        <v>98</v>
      </c>
      <c r="F68" s="31" t="s">
        <v>537</v>
      </c>
      <c r="G68" s="31" t="s">
        <v>538</v>
      </c>
      <c r="H68" s="31" t="s">
        <v>133</v>
      </c>
      <c r="I68" s="30">
        <v>912000</v>
      </c>
      <c r="J68" s="24">
        <v>0.50476068255095485</v>
      </c>
      <c r="K68" s="31" t="s">
        <v>60</v>
      </c>
      <c r="L68" s="31" t="s">
        <v>63</v>
      </c>
      <c r="M68" s="33">
        <v>1.08001715</v>
      </c>
      <c r="N68" s="34" t="s">
        <v>142</v>
      </c>
      <c r="O68" s="22">
        <v>0</v>
      </c>
      <c r="P68" s="22">
        <v>20</v>
      </c>
      <c r="Q68" s="22">
        <v>0</v>
      </c>
      <c r="R68" s="22">
        <v>0</v>
      </c>
      <c r="S68" s="22">
        <v>0</v>
      </c>
      <c r="T68" s="22">
        <v>7</v>
      </c>
      <c r="U68" s="22">
        <v>0</v>
      </c>
      <c r="V68" s="43">
        <f t="shared" ref="V68:V99" si="2">SUM(O68:U68)</f>
        <v>27</v>
      </c>
      <c r="W68" s="9"/>
      <c r="X68" s="75">
        <v>0</v>
      </c>
      <c r="Y68" s="17"/>
    </row>
    <row r="69" spans="1:25" ht="60" x14ac:dyDescent="0.25">
      <c r="A69" s="31" t="s">
        <v>462</v>
      </c>
      <c r="B69" s="32" t="s">
        <v>378</v>
      </c>
      <c r="C69" s="31" t="s">
        <v>23</v>
      </c>
      <c r="D69" s="31" t="s">
        <v>463</v>
      </c>
      <c r="E69" s="31" t="s">
        <v>464</v>
      </c>
      <c r="F69" s="31" t="s">
        <v>465</v>
      </c>
      <c r="G69" s="31" t="s">
        <v>466</v>
      </c>
      <c r="H69" s="31" t="s">
        <v>54</v>
      </c>
      <c r="I69" s="30">
        <v>3112000</v>
      </c>
      <c r="J69" s="24">
        <v>11.039012392316371</v>
      </c>
      <c r="K69" s="31" t="s">
        <v>59</v>
      </c>
      <c r="L69" s="31" t="s">
        <v>62</v>
      </c>
      <c r="M69" s="33">
        <v>0.59711992999999997</v>
      </c>
      <c r="N69" s="34" t="s">
        <v>66</v>
      </c>
      <c r="O69" s="22">
        <v>0</v>
      </c>
      <c r="P69" s="22">
        <v>10</v>
      </c>
      <c r="Q69" s="22">
        <v>5</v>
      </c>
      <c r="R69" s="22">
        <v>0</v>
      </c>
      <c r="S69" s="22">
        <v>0</v>
      </c>
      <c r="T69" s="22">
        <v>10</v>
      </c>
      <c r="U69" s="22">
        <v>0</v>
      </c>
      <c r="V69" s="43">
        <f t="shared" si="2"/>
        <v>25</v>
      </c>
      <c r="W69" s="9" t="s">
        <v>965</v>
      </c>
      <c r="X69" s="77">
        <v>100</v>
      </c>
      <c r="Y69" s="17"/>
    </row>
    <row r="70" spans="1:25" ht="45" x14ac:dyDescent="0.25">
      <c r="A70" s="31" t="s">
        <v>510</v>
      </c>
      <c r="B70" s="32" t="s">
        <v>378</v>
      </c>
      <c r="C70" s="31" t="s">
        <v>23</v>
      </c>
      <c r="D70" s="31" t="s">
        <v>511</v>
      </c>
      <c r="E70" s="31" t="s">
        <v>326</v>
      </c>
      <c r="F70" s="31" t="s">
        <v>187</v>
      </c>
      <c r="G70" s="31" t="s">
        <v>512</v>
      </c>
      <c r="H70" s="31" t="s">
        <v>133</v>
      </c>
      <c r="I70" s="30">
        <v>21774000</v>
      </c>
      <c r="J70" s="24">
        <v>5.0210768982716631</v>
      </c>
      <c r="K70" s="31" t="s">
        <v>59</v>
      </c>
      <c r="L70" s="31" t="s">
        <v>220</v>
      </c>
      <c r="M70" s="33">
        <v>8.4635314699999995</v>
      </c>
      <c r="N70" s="34" t="s">
        <v>142</v>
      </c>
      <c r="O70" s="22">
        <v>0</v>
      </c>
      <c r="P70" s="22">
        <v>20</v>
      </c>
      <c r="Q70" s="22">
        <v>2</v>
      </c>
      <c r="R70" s="22">
        <v>0</v>
      </c>
      <c r="S70" s="22">
        <v>0</v>
      </c>
      <c r="T70" s="22">
        <v>2</v>
      </c>
      <c r="U70" s="22">
        <v>0</v>
      </c>
      <c r="V70" s="43">
        <f t="shared" si="2"/>
        <v>24</v>
      </c>
      <c r="W70" s="9"/>
      <c r="X70" s="75">
        <v>0</v>
      </c>
      <c r="Y70" s="17"/>
    </row>
    <row r="71" spans="1:25" ht="90" x14ac:dyDescent="0.25">
      <c r="A71" s="31" t="s">
        <v>300</v>
      </c>
      <c r="B71" s="32" t="s">
        <v>21</v>
      </c>
      <c r="C71" s="31" t="s">
        <v>301</v>
      </c>
      <c r="D71" s="31" t="s">
        <v>302</v>
      </c>
      <c r="E71" s="31" t="s">
        <v>303</v>
      </c>
      <c r="F71" s="31" t="s">
        <v>304</v>
      </c>
      <c r="G71" s="31" t="s">
        <v>305</v>
      </c>
      <c r="H71" s="31" t="s">
        <v>58</v>
      </c>
      <c r="I71" s="30">
        <v>9102000</v>
      </c>
      <c r="J71" s="24">
        <v>7.9332059794197738</v>
      </c>
      <c r="K71" s="31" t="s">
        <v>59</v>
      </c>
      <c r="L71" s="31" t="s">
        <v>62</v>
      </c>
      <c r="M71" s="33">
        <v>2.0777362099999999</v>
      </c>
      <c r="N71" s="34" t="s">
        <v>66</v>
      </c>
      <c r="O71" s="22">
        <v>0</v>
      </c>
      <c r="P71" s="22">
        <v>10</v>
      </c>
      <c r="Q71" s="22">
        <v>2</v>
      </c>
      <c r="R71" s="22">
        <v>0</v>
      </c>
      <c r="S71" s="22">
        <v>0</v>
      </c>
      <c r="T71" s="22">
        <v>10</v>
      </c>
      <c r="U71" s="22">
        <v>0</v>
      </c>
      <c r="V71" s="43">
        <f t="shared" si="2"/>
        <v>22</v>
      </c>
      <c r="W71" s="9"/>
      <c r="X71" s="75">
        <v>0</v>
      </c>
      <c r="Y71" s="17"/>
    </row>
    <row r="72" spans="1:25" ht="45" x14ac:dyDescent="0.25">
      <c r="A72" s="31" t="s">
        <v>323</v>
      </c>
      <c r="B72" s="32" t="s">
        <v>21</v>
      </c>
      <c r="C72" s="31" t="s">
        <v>23</v>
      </c>
      <c r="D72" s="31" t="s">
        <v>324</v>
      </c>
      <c r="E72" s="31" t="s">
        <v>325</v>
      </c>
      <c r="F72" s="31" t="s">
        <v>326</v>
      </c>
      <c r="G72" s="31" t="s">
        <v>327</v>
      </c>
      <c r="H72" s="31" t="s">
        <v>133</v>
      </c>
      <c r="I72" s="30">
        <v>22230000</v>
      </c>
      <c r="J72" s="24">
        <v>7.3766604673496987</v>
      </c>
      <c r="K72" s="31" t="s">
        <v>59</v>
      </c>
      <c r="L72" s="31" t="s">
        <v>220</v>
      </c>
      <c r="M72" s="33">
        <v>8.4523883000000009</v>
      </c>
      <c r="N72" s="34" t="s">
        <v>142</v>
      </c>
      <c r="O72" s="22">
        <v>0</v>
      </c>
      <c r="P72" s="22">
        <v>10</v>
      </c>
      <c r="Q72" s="22">
        <v>2</v>
      </c>
      <c r="R72" s="22">
        <v>0</v>
      </c>
      <c r="S72" s="22">
        <v>0</v>
      </c>
      <c r="T72" s="22">
        <v>10</v>
      </c>
      <c r="U72" s="22">
        <v>0</v>
      </c>
      <c r="V72" s="43">
        <f t="shared" si="2"/>
        <v>22</v>
      </c>
      <c r="W72" s="31" t="s">
        <v>735</v>
      </c>
      <c r="X72" s="75">
        <v>0</v>
      </c>
      <c r="Y72" s="17"/>
    </row>
    <row r="73" spans="1:25" ht="90" x14ac:dyDescent="0.25">
      <c r="A73" s="31" t="s">
        <v>506</v>
      </c>
      <c r="B73" s="32" t="s">
        <v>378</v>
      </c>
      <c r="C73" s="31" t="s">
        <v>23</v>
      </c>
      <c r="D73" s="31" t="s">
        <v>507</v>
      </c>
      <c r="E73" s="31" t="s">
        <v>508</v>
      </c>
      <c r="F73" s="31" t="s">
        <v>136</v>
      </c>
      <c r="G73" s="31" t="s">
        <v>509</v>
      </c>
      <c r="H73" s="31" t="s">
        <v>58</v>
      </c>
      <c r="I73" s="30">
        <v>15538000</v>
      </c>
      <c r="J73" s="24">
        <v>5.1014624984908421</v>
      </c>
      <c r="K73" s="31" t="s">
        <v>60</v>
      </c>
      <c r="L73" s="31" t="s">
        <v>63</v>
      </c>
      <c r="M73" s="33">
        <v>1.56121132</v>
      </c>
      <c r="N73" s="34" t="s">
        <v>66</v>
      </c>
      <c r="O73" s="22">
        <v>0</v>
      </c>
      <c r="P73" s="22">
        <v>20</v>
      </c>
      <c r="Q73" s="22">
        <v>0</v>
      </c>
      <c r="R73" s="22">
        <v>0</v>
      </c>
      <c r="S73" s="22">
        <v>0</v>
      </c>
      <c r="T73" s="22">
        <v>2</v>
      </c>
      <c r="U73" s="22">
        <v>0</v>
      </c>
      <c r="V73" s="43">
        <f t="shared" si="2"/>
        <v>22</v>
      </c>
      <c r="W73" s="9"/>
      <c r="X73" s="75">
        <v>0</v>
      </c>
      <c r="Y73" s="17"/>
    </row>
    <row r="74" spans="1:25" ht="45" x14ac:dyDescent="0.25">
      <c r="A74" s="31" t="s">
        <v>518</v>
      </c>
      <c r="B74" s="32" t="s">
        <v>378</v>
      </c>
      <c r="C74" s="31" t="s">
        <v>23</v>
      </c>
      <c r="D74" s="31" t="s">
        <v>519</v>
      </c>
      <c r="E74" s="31" t="s">
        <v>158</v>
      </c>
      <c r="F74" s="31" t="s">
        <v>520</v>
      </c>
      <c r="G74" s="31" t="s">
        <v>521</v>
      </c>
      <c r="H74" s="31" t="s">
        <v>133</v>
      </c>
      <c r="I74" s="30">
        <v>20064000</v>
      </c>
      <c r="J74" s="24">
        <v>3.8298456015461677</v>
      </c>
      <c r="K74" s="31" t="s">
        <v>60</v>
      </c>
      <c r="L74" s="31" t="s">
        <v>141</v>
      </c>
      <c r="M74" s="33">
        <v>8.0296458600000005</v>
      </c>
      <c r="N74" s="34" t="s">
        <v>142</v>
      </c>
      <c r="O74" s="22">
        <v>0</v>
      </c>
      <c r="P74" s="22">
        <v>20</v>
      </c>
      <c r="Q74" s="22">
        <v>0</v>
      </c>
      <c r="R74" s="22">
        <v>0</v>
      </c>
      <c r="S74" s="22">
        <v>0</v>
      </c>
      <c r="T74" s="22">
        <v>2</v>
      </c>
      <c r="U74" s="22">
        <v>0</v>
      </c>
      <c r="V74" s="43">
        <f t="shared" si="2"/>
        <v>22</v>
      </c>
      <c r="W74" s="9"/>
      <c r="X74" s="75">
        <v>0</v>
      </c>
      <c r="Y74" s="17"/>
    </row>
    <row r="75" spans="1:25" ht="45" x14ac:dyDescent="0.25">
      <c r="A75" s="26" t="s">
        <v>522</v>
      </c>
      <c r="B75" s="7" t="s">
        <v>378</v>
      </c>
      <c r="C75" s="26" t="s">
        <v>523</v>
      </c>
      <c r="D75" s="26" t="s">
        <v>524</v>
      </c>
      <c r="E75" s="26" t="s">
        <v>525</v>
      </c>
      <c r="F75" s="26" t="s">
        <v>526</v>
      </c>
      <c r="G75" s="26" t="s">
        <v>527</v>
      </c>
      <c r="H75" s="26" t="s">
        <v>133</v>
      </c>
      <c r="I75" s="16">
        <v>41040000</v>
      </c>
      <c r="J75" s="24">
        <v>3.1472625523596696</v>
      </c>
      <c r="K75" s="26" t="s">
        <v>139</v>
      </c>
      <c r="L75" s="26" t="s">
        <v>281</v>
      </c>
      <c r="M75" s="3">
        <v>32.286668110000001</v>
      </c>
      <c r="N75" s="60" t="s">
        <v>142</v>
      </c>
      <c r="O75" s="22">
        <v>0</v>
      </c>
      <c r="P75" s="22">
        <v>20</v>
      </c>
      <c r="Q75" s="22">
        <v>0</v>
      </c>
      <c r="R75" s="22">
        <v>0</v>
      </c>
      <c r="S75" s="22">
        <v>0</v>
      </c>
      <c r="T75" s="22">
        <v>2</v>
      </c>
      <c r="U75" s="22">
        <v>0</v>
      </c>
      <c r="V75" s="43">
        <f t="shared" si="2"/>
        <v>22</v>
      </c>
      <c r="W75" s="9"/>
      <c r="X75" s="75">
        <v>0</v>
      </c>
      <c r="Y75" s="17"/>
    </row>
    <row r="76" spans="1:25" ht="45" x14ac:dyDescent="0.25">
      <c r="A76" s="31" t="s">
        <v>528</v>
      </c>
      <c r="B76" s="32" t="s">
        <v>378</v>
      </c>
      <c r="C76" s="31" t="s">
        <v>23</v>
      </c>
      <c r="D76" s="31" t="s">
        <v>529</v>
      </c>
      <c r="E76" s="31" t="s">
        <v>530</v>
      </c>
      <c r="F76" s="31" t="s">
        <v>531</v>
      </c>
      <c r="G76" s="31" t="s">
        <v>505</v>
      </c>
      <c r="H76" s="31" t="s">
        <v>133</v>
      </c>
      <c r="I76" s="30">
        <v>5919000</v>
      </c>
      <c r="J76" s="24">
        <v>2.7912701964278841</v>
      </c>
      <c r="K76" s="31" t="s">
        <v>60</v>
      </c>
      <c r="L76" s="31" t="s">
        <v>141</v>
      </c>
      <c r="M76" s="33">
        <v>2.4099157099999999</v>
      </c>
      <c r="N76" s="59" t="s">
        <v>142</v>
      </c>
      <c r="O76" s="22">
        <v>0</v>
      </c>
      <c r="P76" s="22">
        <v>20</v>
      </c>
      <c r="Q76" s="22">
        <v>0</v>
      </c>
      <c r="R76" s="22">
        <v>0</v>
      </c>
      <c r="S76" s="22">
        <v>0</v>
      </c>
      <c r="T76" s="22">
        <v>2</v>
      </c>
      <c r="U76" s="22">
        <v>0</v>
      </c>
      <c r="V76" s="43">
        <f t="shared" si="2"/>
        <v>22</v>
      </c>
      <c r="W76" s="9"/>
      <c r="X76" s="75">
        <v>0</v>
      </c>
      <c r="Y76" s="17"/>
    </row>
    <row r="77" spans="1:25" ht="60" x14ac:dyDescent="0.25">
      <c r="A77" s="31" t="s">
        <v>532</v>
      </c>
      <c r="B77" s="32" t="s">
        <v>378</v>
      </c>
      <c r="C77" s="31" t="s">
        <v>23</v>
      </c>
      <c r="D77" s="31" t="s">
        <v>533</v>
      </c>
      <c r="E77" s="31" t="s">
        <v>93</v>
      </c>
      <c r="F77" s="31" t="s">
        <v>478</v>
      </c>
      <c r="G77" s="31" t="s">
        <v>534</v>
      </c>
      <c r="H77" s="31" t="s">
        <v>133</v>
      </c>
      <c r="I77" s="30">
        <v>19038000</v>
      </c>
      <c r="J77" s="24">
        <v>2.6284616146235771</v>
      </c>
      <c r="K77" s="31" t="s">
        <v>60</v>
      </c>
      <c r="L77" s="31" t="s">
        <v>141</v>
      </c>
      <c r="M77" s="33">
        <v>6.5882120500000001</v>
      </c>
      <c r="N77" s="34" t="s">
        <v>142</v>
      </c>
      <c r="O77" s="22">
        <v>0</v>
      </c>
      <c r="P77" s="22">
        <v>20</v>
      </c>
      <c r="Q77" s="22">
        <v>0</v>
      </c>
      <c r="R77" s="22">
        <v>0</v>
      </c>
      <c r="S77" s="22">
        <v>0</v>
      </c>
      <c r="T77" s="22">
        <v>0</v>
      </c>
      <c r="U77" s="22">
        <v>0</v>
      </c>
      <c r="V77" s="43">
        <f t="shared" si="2"/>
        <v>20</v>
      </c>
      <c r="W77" s="9"/>
      <c r="X77" s="75">
        <v>0</v>
      </c>
      <c r="Y77" s="17"/>
    </row>
    <row r="78" spans="1:25" ht="45" x14ac:dyDescent="0.25">
      <c r="A78" s="26" t="s">
        <v>271</v>
      </c>
      <c r="B78" s="7" t="s">
        <v>21</v>
      </c>
      <c r="C78" s="26" t="s">
        <v>23</v>
      </c>
      <c r="D78" s="26" t="s">
        <v>31</v>
      </c>
      <c r="E78" s="26" t="s">
        <v>189</v>
      </c>
      <c r="F78" s="26" t="s">
        <v>98</v>
      </c>
      <c r="G78" s="26" t="s">
        <v>272</v>
      </c>
      <c r="H78" s="26" t="s">
        <v>54</v>
      </c>
      <c r="I78" s="16">
        <v>177603000</v>
      </c>
      <c r="J78" s="24">
        <v>9.5649207214211849</v>
      </c>
      <c r="K78" s="26" t="s">
        <v>139</v>
      </c>
      <c r="L78" s="26" t="s">
        <v>217</v>
      </c>
      <c r="M78" s="3">
        <v>23.141321980000001</v>
      </c>
      <c r="N78" s="60" t="s">
        <v>65</v>
      </c>
      <c r="O78" s="22">
        <v>0</v>
      </c>
      <c r="P78" s="22">
        <v>10</v>
      </c>
      <c r="Q78" s="22">
        <v>2</v>
      </c>
      <c r="R78" s="22">
        <v>0</v>
      </c>
      <c r="S78" s="22">
        <v>0</v>
      </c>
      <c r="T78" s="22">
        <v>7</v>
      </c>
      <c r="U78" s="22">
        <v>0</v>
      </c>
      <c r="V78" s="43">
        <f t="shared" si="2"/>
        <v>19</v>
      </c>
      <c r="W78" s="9"/>
      <c r="X78" s="75">
        <v>0</v>
      </c>
      <c r="Y78" s="17"/>
    </row>
    <row r="79" spans="1:25" ht="45" x14ac:dyDescent="0.25">
      <c r="A79" s="31" t="s">
        <v>279</v>
      </c>
      <c r="B79" s="32" t="s">
        <v>21</v>
      </c>
      <c r="C79" s="31" t="s">
        <v>26</v>
      </c>
      <c r="D79" s="31" t="s">
        <v>111</v>
      </c>
      <c r="E79" s="31" t="s">
        <v>280</v>
      </c>
      <c r="F79" s="31" t="s">
        <v>112</v>
      </c>
      <c r="G79" s="31" t="s">
        <v>113</v>
      </c>
      <c r="H79" s="31" t="s">
        <v>54</v>
      </c>
      <c r="I79" s="30">
        <v>69515000</v>
      </c>
      <c r="J79" s="24">
        <v>8.8970397711947058</v>
      </c>
      <c r="K79" s="31" t="s">
        <v>60</v>
      </c>
      <c r="L79" s="31" t="s">
        <v>64</v>
      </c>
      <c r="M79" s="33">
        <v>8.1776252599999992</v>
      </c>
      <c r="N79" s="34" t="s">
        <v>65</v>
      </c>
      <c r="O79" s="22">
        <v>0</v>
      </c>
      <c r="P79" s="22">
        <v>10</v>
      </c>
      <c r="Q79" s="22">
        <v>2</v>
      </c>
      <c r="R79" s="22">
        <v>0</v>
      </c>
      <c r="S79" s="22">
        <v>0</v>
      </c>
      <c r="T79" s="22">
        <v>7</v>
      </c>
      <c r="U79" s="22">
        <v>0</v>
      </c>
      <c r="V79" s="43">
        <f t="shared" si="2"/>
        <v>19</v>
      </c>
      <c r="W79" s="9"/>
      <c r="X79" s="75">
        <v>0</v>
      </c>
      <c r="Y79" s="17"/>
    </row>
    <row r="80" spans="1:25" ht="45" x14ac:dyDescent="0.25">
      <c r="A80" s="31" t="s">
        <v>449</v>
      </c>
      <c r="B80" s="32" t="s">
        <v>418</v>
      </c>
      <c r="C80" s="31" t="s">
        <v>23</v>
      </c>
      <c r="D80" s="31" t="s">
        <v>450</v>
      </c>
      <c r="E80" s="31" t="s">
        <v>451</v>
      </c>
      <c r="F80" s="31" t="s">
        <v>452</v>
      </c>
      <c r="G80" s="31" t="s">
        <v>453</v>
      </c>
      <c r="H80" s="31" t="s">
        <v>155</v>
      </c>
      <c r="I80" s="30">
        <v>3868000</v>
      </c>
      <c r="J80" s="24">
        <v>12.596827660211279</v>
      </c>
      <c r="K80" s="31" t="s">
        <v>59</v>
      </c>
      <c r="L80" s="31" t="s">
        <v>62</v>
      </c>
      <c r="M80" s="33">
        <v>0.56000000000000005</v>
      </c>
      <c r="N80" s="34" t="s">
        <v>66</v>
      </c>
      <c r="O80" s="22">
        <v>0</v>
      </c>
      <c r="P80" s="22">
        <v>0</v>
      </c>
      <c r="Q80" s="22">
        <v>5</v>
      </c>
      <c r="R80" s="22">
        <v>0</v>
      </c>
      <c r="S80" s="22">
        <v>0</v>
      </c>
      <c r="T80" s="22">
        <v>7</v>
      </c>
      <c r="U80" s="22">
        <v>0</v>
      </c>
      <c r="V80" s="43">
        <f t="shared" si="2"/>
        <v>12</v>
      </c>
      <c r="W80" s="9"/>
      <c r="X80" s="75">
        <v>0</v>
      </c>
      <c r="Y80" s="17"/>
    </row>
    <row r="82" spans="9:9" ht="18.75" x14ac:dyDescent="0.3">
      <c r="I82" s="183" t="s">
        <v>941</v>
      </c>
    </row>
    <row r="83" spans="9:9" x14ac:dyDescent="0.25">
      <c r="I83" s="134" t="s">
        <v>76</v>
      </c>
    </row>
    <row r="84" spans="9:9" x14ac:dyDescent="0.25">
      <c r="I84" s="134" t="s">
        <v>76</v>
      </c>
    </row>
    <row r="85" spans="9:9" x14ac:dyDescent="0.25">
      <c r="I85" t="s">
        <v>76</v>
      </c>
    </row>
    <row r="86" spans="9:9" x14ac:dyDescent="0.25">
      <c r="I86" t="s">
        <v>76</v>
      </c>
    </row>
  </sheetData>
  <autoFilter ref="A3:X3">
    <sortState ref="A4:X80">
      <sortCondition descending="1" ref="V3"/>
    </sortState>
  </autoFilter>
  <mergeCells count="1">
    <mergeCell ref="O2:V2"/>
  </mergeCells>
  <pageMargins left="0.7" right="0.7" top="0.75" bottom="0.75" header="0.3" footer="0.3"/>
  <pageSetup paperSize="5" scale="23" orientation="portrait" r:id="rId1"/>
  <rowBreaks count="2" manualBreakCount="2">
    <brk id="19" max="25" man="1"/>
    <brk id="37"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39"/>
  <sheetViews>
    <sheetView zoomScale="70" zoomScaleNormal="70" workbookViewId="0">
      <selection activeCell="X4" sqref="X4"/>
    </sheetView>
  </sheetViews>
  <sheetFormatPr defaultRowHeight="15" x14ac:dyDescent="0.25"/>
  <cols>
    <col min="1" max="1" width="14.140625" customWidth="1"/>
    <col min="2" max="2" width="10.85546875" bestFit="1" customWidth="1"/>
    <col min="4" max="4" width="10.140625" customWidth="1"/>
    <col min="7" max="7" width="28.28515625" customWidth="1"/>
    <col min="9" max="9" width="19" customWidth="1"/>
    <col min="10" max="10" width="16.85546875" bestFit="1" customWidth="1"/>
    <col min="11" max="11" width="14.85546875" bestFit="1" customWidth="1"/>
    <col min="12" max="12" width="13.7109375" customWidth="1"/>
    <col min="13" max="14" width="14.5703125" style="35" customWidth="1"/>
    <col min="15" max="15" width="11.7109375" customWidth="1"/>
    <col min="16" max="16" width="11.28515625" style="35" customWidth="1"/>
    <col min="17" max="17" width="15.7109375" bestFit="1" customWidth="1"/>
    <col min="18" max="18" width="19.85546875" bestFit="1" customWidth="1"/>
    <col min="19" max="19" width="17.7109375" bestFit="1" customWidth="1"/>
    <col min="20" max="20" width="17.5703125" customWidth="1"/>
    <col min="21" max="21" width="41.7109375" style="134" customWidth="1"/>
    <col min="22" max="22" width="17.28515625" customWidth="1"/>
  </cols>
  <sheetData>
    <row r="1" spans="1:22" ht="36" x14ac:dyDescent="0.55000000000000004">
      <c r="S1" s="100" t="s">
        <v>740</v>
      </c>
    </row>
    <row r="2" spans="1:22" ht="26.25" x14ac:dyDescent="0.25">
      <c r="P2" s="139" t="s">
        <v>74</v>
      </c>
      <c r="Q2" s="140"/>
      <c r="R2" s="140"/>
      <c r="S2" s="140"/>
      <c r="T2" s="141"/>
      <c r="U2" s="115"/>
    </row>
    <row r="3" spans="1:22" ht="85.5" customHeight="1" x14ac:dyDescent="0.25">
      <c r="A3" s="39" t="s">
        <v>0</v>
      </c>
      <c r="B3" s="39" t="s">
        <v>1</v>
      </c>
      <c r="C3" s="39" t="s">
        <v>2</v>
      </c>
      <c r="D3" s="39" t="s">
        <v>3</v>
      </c>
      <c r="E3" s="39" t="s">
        <v>4</v>
      </c>
      <c r="F3" s="39" t="s">
        <v>5</v>
      </c>
      <c r="G3" s="39" t="s">
        <v>6</v>
      </c>
      <c r="H3" s="40" t="s">
        <v>546</v>
      </c>
      <c r="I3" s="39" t="s">
        <v>7</v>
      </c>
      <c r="J3" s="42" t="s">
        <v>547</v>
      </c>
      <c r="K3" s="45" t="s">
        <v>9</v>
      </c>
      <c r="L3" s="45" t="s">
        <v>10</v>
      </c>
      <c r="M3" s="51" t="s">
        <v>658</v>
      </c>
      <c r="N3" s="54" t="s">
        <v>659</v>
      </c>
      <c r="O3" s="46" t="s">
        <v>8</v>
      </c>
      <c r="P3" s="55" t="s">
        <v>696</v>
      </c>
      <c r="Q3" s="48" t="s">
        <v>697</v>
      </c>
      <c r="R3" s="48" t="s">
        <v>698</v>
      </c>
      <c r="S3" s="48" t="s">
        <v>699</v>
      </c>
      <c r="T3" s="48" t="s">
        <v>75</v>
      </c>
      <c r="U3" s="108" t="s">
        <v>723</v>
      </c>
      <c r="V3" s="71" t="s">
        <v>724</v>
      </c>
    </row>
    <row r="4" spans="1:22" ht="76.5" x14ac:dyDescent="0.25">
      <c r="A4" s="20" t="s">
        <v>621</v>
      </c>
      <c r="B4" s="19" t="s">
        <v>549</v>
      </c>
      <c r="C4" s="37"/>
      <c r="D4" s="36" t="s">
        <v>622</v>
      </c>
      <c r="E4" s="36" t="s">
        <v>623</v>
      </c>
      <c r="F4" s="36" t="s">
        <v>92</v>
      </c>
      <c r="G4" s="36" t="s">
        <v>624</v>
      </c>
      <c r="H4" s="21">
        <v>0.77153340999999998</v>
      </c>
      <c r="I4" s="36" t="s">
        <v>554</v>
      </c>
      <c r="J4" s="41">
        <v>27.362817217194475</v>
      </c>
      <c r="K4" s="44" t="s">
        <v>59</v>
      </c>
      <c r="L4" s="44" t="s">
        <v>679</v>
      </c>
      <c r="M4" s="52" t="s">
        <v>680</v>
      </c>
      <c r="N4" s="53" t="s">
        <v>681</v>
      </c>
      <c r="O4" s="47">
        <v>950000</v>
      </c>
      <c r="P4" s="56">
        <v>5</v>
      </c>
      <c r="Q4" s="49">
        <v>10</v>
      </c>
      <c r="R4" s="49">
        <v>15</v>
      </c>
      <c r="S4" s="49">
        <v>5</v>
      </c>
      <c r="T4" s="57">
        <f>SUM(P4+Q4+R4+S4)</f>
        <v>35</v>
      </c>
      <c r="U4" s="187" t="s">
        <v>952</v>
      </c>
      <c r="V4" s="75">
        <v>0</v>
      </c>
    </row>
    <row r="5" spans="1:22" ht="63.75" x14ac:dyDescent="0.25">
      <c r="A5" s="20" t="s">
        <v>574</v>
      </c>
      <c r="B5" s="19" t="s">
        <v>549</v>
      </c>
      <c r="C5" s="20"/>
      <c r="D5" s="36" t="s">
        <v>429</v>
      </c>
      <c r="E5" s="36" t="s">
        <v>575</v>
      </c>
      <c r="F5" s="36" t="s">
        <v>576</v>
      </c>
      <c r="G5" s="36" t="s">
        <v>577</v>
      </c>
      <c r="H5" s="21">
        <v>1.3319155300000001</v>
      </c>
      <c r="I5" s="36" t="s">
        <v>560</v>
      </c>
      <c r="J5" s="41">
        <v>22.525703722120017</v>
      </c>
      <c r="K5" s="44" t="s">
        <v>60</v>
      </c>
      <c r="L5" s="44" t="s">
        <v>665</v>
      </c>
      <c r="M5" s="52" t="s">
        <v>666</v>
      </c>
      <c r="N5" s="53" t="s">
        <v>667</v>
      </c>
      <c r="O5" s="47">
        <v>371405</v>
      </c>
      <c r="P5" s="56">
        <v>2</v>
      </c>
      <c r="Q5" s="49">
        <v>10</v>
      </c>
      <c r="R5" s="49">
        <v>15</v>
      </c>
      <c r="S5" s="49">
        <v>5</v>
      </c>
      <c r="T5" s="57">
        <f>SUM(P5+Q5+R5+S5)</f>
        <v>32</v>
      </c>
      <c r="U5" s="206" t="s">
        <v>947</v>
      </c>
      <c r="V5" s="75">
        <v>0</v>
      </c>
    </row>
    <row r="6" spans="1:22" ht="75" x14ac:dyDescent="0.25">
      <c r="A6" s="20" t="s">
        <v>588</v>
      </c>
      <c r="B6" s="19" t="s">
        <v>549</v>
      </c>
      <c r="C6" s="37"/>
      <c r="D6" s="36" t="s">
        <v>79</v>
      </c>
      <c r="E6" s="36" t="s">
        <v>589</v>
      </c>
      <c r="F6" s="38"/>
      <c r="G6" s="36" t="s">
        <v>590</v>
      </c>
      <c r="H6" s="21">
        <v>0.25911745000000003</v>
      </c>
      <c r="I6" s="36" t="s">
        <v>591</v>
      </c>
      <c r="J6" s="41">
        <v>23.708527560524999</v>
      </c>
      <c r="K6" s="44" t="s">
        <v>60</v>
      </c>
      <c r="L6" s="44" t="s">
        <v>668</v>
      </c>
      <c r="M6" s="52" t="s">
        <v>669</v>
      </c>
      <c r="N6" s="53" t="s">
        <v>670</v>
      </c>
      <c r="O6" s="47">
        <v>96000</v>
      </c>
      <c r="P6" s="56">
        <v>2</v>
      </c>
      <c r="Q6" s="49">
        <v>10</v>
      </c>
      <c r="R6" s="49">
        <v>15</v>
      </c>
      <c r="S6" s="49">
        <v>5</v>
      </c>
      <c r="T6" s="57">
        <f>SUM(P6+Q6+R6+S6)</f>
        <v>32</v>
      </c>
      <c r="U6" s="31" t="s">
        <v>935</v>
      </c>
      <c r="V6" s="75">
        <v>0</v>
      </c>
    </row>
    <row r="7" spans="1:22" ht="75" x14ac:dyDescent="0.25">
      <c r="A7" s="20" t="s">
        <v>597</v>
      </c>
      <c r="B7" s="19" t="s">
        <v>549</v>
      </c>
      <c r="C7" s="37"/>
      <c r="D7" s="36" t="s">
        <v>598</v>
      </c>
      <c r="E7" s="36" t="s">
        <v>599</v>
      </c>
      <c r="F7" s="36" t="s">
        <v>600</v>
      </c>
      <c r="G7" s="36" t="s">
        <v>601</v>
      </c>
      <c r="H7" s="21">
        <v>0.83046902</v>
      </c>
      <c r="I7" s="36" t="s">
        <v>554</v>
      </c>
      <c r="J7" s="41">
        <v>22.60470802789084</v>
      </c>
      <c r="K7" s="44" t="s">
        <v>60</v>
      </c>
      <c r="L7" s="44" t="s">
        <v>668</v>
      </c>
      <c r="M7" s="52" t="s">
        <v>673</v>
      </c>
      <c r="N7" s="53" t="s">
        <v>674</v>
      </c>
      <c r="O7" s="47">
        <v>243264</v>
      </c>
      <c r="P7" s="56">
        <v>2</v>
      </c>
      <c r="Q7" s="49">
        <v>10</v>
      </c>
      <c r="R7" s="49">
        <v>15</v>
      </c>
      <c r="S7" s="49">
        <v>5</v>
      </c>
      <c r="T7" s="57">
        <f>SUM(P7+Q7+R7+S7)</f>
        <v>32</v>
      </c>
      <c r="U7" s="31" t="s">
        <v>935</v>
      </c>
      <c r="V7" s="75">
        <v>0</v>
      </c>
    </row>
    <row r="8" spans="1:22" ht="76.5" x14ac:dyDescent="0.25">
      <c r="A8" s="20" t="s">
        <v>625</v>
      </c>
      <c r="B8" s="19" t="s">
        <v>549</v>
      </c>
      <c r="C8" s="37"/>
      <c r="D8" s="36" t="s">
        <v>626</v>
      </c>
      <c r="E8" s="36" t="s">
        <v>627</v>
      </c>
      <c r="F8" s="36" t="s">
        <v>628</v>
      </c>
      <c r="G8" s="36" t="s">
        <v>629</v>
      </c>
      <c r="H8" s="21">
        <v>0.93957701999999998</v>
      </c>
      <c r="I8" s="36" t="s">
        <v>554</v>
      </c>
      <c r="J8" s="41">
        <v>20.759602721723848</v>
      </c>
      <c r="K8" s="44" t="s">
        <v>59</v>
      </c>
      <c r="L8" s="44" t="s">
        <v>679</v>
      </c>
      <c r="M8" s="52" t="s">
        <v>680</v>
      </c>
      <c r="N8" s="53" t="s">
        <v>682</v>
      </c>
      <c r="O8" s="47">
        <v>1040000</v>
      </c>
      <c r="P8" s="56">
        <v>2</v>
      </c>
      <c r="Q8" s="49">
        <v>10</v>
      </c>
      <c r="R8" s="49">
        <v>15</v>
      </c>
      <c r="S8" s="49">
        <v>5</v>
      </c>
      <c r="T8" s="57">
        <f>SUM(P8+Q8+R8+S8)</f>
        <v>32</v>
      </c>
      <c r="U8" s="31" t="s">
        <v>953</v>
      </c>
      <c r="V8" s="75">
        <v>0</v>
      </c>
    </row>
    <row r="9" spans="1:22" ht="75" x14ac:dyDescent="0.25">
      <c r="A9" s="20" t="s">
        <v>635</v>
      </c>
      <c r="B9" s="19" t="s">
        <v>549</v>
      </c>
      <c r="C9" s="37"/>
      <c r="D9" s="36" t="s">
        <v>636</v>
      </c>
      <c r="E9" s="36" t="s">
        <v>637</v>
      </c>
      <c r="F9" s="36" t="s">
        <v>638</v>
      </c>
      <c r="G9" s="36" t="s">
        <v>639</v>
      </c>
      <c r="H9" s="21">
        <v>1.0408210899999999</v>
      </c>
      <c r="I9" s="36" t="s">
        <v>554</v>
      </c>
      <c r="J9" s="41">
        <v>20.33822632636641</v>
      </c>
      <c r="K9" s="44" t="s">
        <v>59</v>
      </c>
      <c r="L9" s="44" t="s">
        <v>679</v>
      </c>
      <c r="M9" s="52" t="s">
        <v>684</v>
      </c>
      <c r="N9" s="53" t="s">
        <v>685</v>
      </c>
      <c r="O9" s="47">
        <v>461000</v>
      </c>
      <c r="P9" s="56">
        <v>2</v>
      </c>
      <c r="Q9" s="49">
        <v>10</v>
      </c>
      <c r="R9" s="49">
        <v>15</v>
      </c>
      <c r="S9" s="49">
        <v>5</v>
      </c>
      <c r="T9" s="57">
        <f>SUM(P9+Q9+R9+S9)</f>
        <v>32</v>
      </c>
      <c r="U9" s="116" t="s">
        <v>952</v>
      </c>
      <c r="V9" s="75">
        <v>0</v>
      </c>
    </row>
    <row r="10" spans="1:22" ht="150" x14ac:dyDescent="0.25">
      <c r="A10" s="20" t="s">
        <v>706</v>
      </c>
      <c r="B10" s="19" t="s">
        <v>549</v>
      </c>
      <c r="C10" s="63"/>
      <c r="D10" s="36" t="s">
        <v>707</v>
      </c>
      <c r="E10" s="36" t="s">
        <v>394</v>
      </c>
      <c r="F10" s="36" t="s">
        <v>708</v>
      </c>
      <c r="G10" s="36" t="s">
        <v>709</v>
      </c>
      <c r="H10" s="21">
        <v>3.1</v>
      </c>
      <c r="I10" s="36" t="s">
        <v>705</v>
      </c>
      <c r="J10" s="41">
        <v>13.69</v>
      </c>
      <c r="K10" s="36" t="s">
        <v>214</v>
      </c>
      <c r="L10" s="36" t="s">
        <v>660</v>
      </c>
      <c r="M10" s="62" t="s">
        <v>719</v>
      </c>
      <c r="N10" s="61" t="s">
        <v>721</v>
      </c>
      <c r="O10" s="47">
        <v>704900</v>
      </c>
      <c r="P10" s="69">
        <v>2</v>
      </c>
      <c r="Q10" s="69">
        <v>10</v>
      </c>
      <c r="R10" s="69">
        <v>15</v>
      </c>
      <c r="S10" s="69">
        <v>5</v>
      </c>
      <c r="T10" s="67">
        <f>SUM(P10+Q10+R10+S10)</f>
        <v>32</v>
      </c>
      <c r="U10" s="6" t="s">
        <v>948</v>
      </c>
      <c r="V10" s="92">
        <v>100</v>
      </c>
    </row>
    <row r="11" spans="1:22" ht="76.5" x14ac:dyDescent="0.25">
      <c r="A11" s="20" t="s">
        <v>555</v>
      </c>
      <c r="B11" s="19" t="s">
        <v>549</v>
      </c>
      <c r="C11" s="37"/>
      <c r="D11" s="36" t="s">
        <v>556</v>
      </c>
      <c r="E11" s="36" t="s">
        <v>557</v>
      </c>
      <c r="F11" s="36" t="s">
        <v>558</v>
      </c>
      <c r="G11" s="36" t="s">
        <v>559</v>
      </c>
      <c r="H11" s="21">
        <v>1.1048411600000001</v>
      </c>
      <c r="I11" s="36" t="s">
        <v>560</v>
      </c>
      <c r="J11" s="41">
        <v>22.074231082995915</v>
      </c>
      <c r="K11" s="44" t="s">
        <v>60</v>
      </c>
      <c r="L11" s="44" t="s">
        <v>660</v>
      </c>
      <c r="M11" s="52" t="s">
        <v>663</v>
      </c>
      <c r="N11" s="53" t="s">
        <v>664</v>
      </c>
      <c r="O11" s="47">
        <v>187872</v>
      </c>
      <c r="P11" s="56">
        <v>0</v>
      </c>
      <c r="Q11" s="49">
        <v>10</v>
      </c>
      <c r="R11" s="49">
        <v>15</v>
      </c>
      <c r="S11" s="49">
        <v>5</v>
      </c>
      <c r="T11" s="57">
        <f>SUM(P11+Q11+R11+S11)</f>
        <v>30</v>
      </c>
      <c r="U11" s="187" t="s">
        <v>946</v>
      </c>
      <c r="V11" s="75">
        <v>100</v>
      </c>
    </row>
    <row r="12" spans="1:22" ht="75" x14ac:dyDescent="0.25">
      <c r="A12" s="20" t="s">
        <v>561</v>
      </c>
      <c r="B12" s="19" t="s">
        <v>549</v>
      </c>
      <c r="C12" s="37"/>
      <c r="D12" s="36" t="s">
        <v>562</v>
      </c>
      <c r="E12" s="36" t="s">
        <v>557</v>
      </c>
      <c r="F12" s="36" t="s">
        <v>563</v>
      </c>
      <c r="G12" s="36" t="s">
        <v>564</v>
      </c>
      <c r="H12" s="21">
        <v>0.77065874999999995</v>
      </c>
      <c r="I12" s="36" t="s">
        <v>554</v>
      </c>
      <c r="J12" s="41">
        <v>27.762348139825001</v>
      </c>
      <c r="K12" s="44" t="s">
        <v>60</v>
      </c>
      <c r="L12" s="44" t="s">
        <v>660</v>
      </c>
      <c r="M12" s="52" t="s">
        <v>663</v>
      </c>
      <c r="N12" s="53" t="s">
        <v>664</v>
      </c>
      <c r="O12" s="47">
        <v>135360</v>
      </c>
      <c r="P12" s="56">
        <v>0</v>
      </c>
      <c r="Q12" s="49">
        <v>10</v>
      </c>
      <c r="R12" s="49">
        <v>15</v>
      </c>
      <c r="S12" s="49">
        <v>5</v>
      </c>
      <c r="T12" s="57">
        <f>SUM(P12+Q12+R12+S12)</f>
        <v>30</v>
      </c>
      <c r="U12" s="31" t="s">
        <v>935</v>
      </c>
      <c r="V12" s="75">
        <v>0</v>
      </c>
    </row>
    <row r="13" spans="1:22" ht="75" x14ac:dyDescent="0.25">
      <c r="A13" s="20" t="s">
        <v>565</v>
      </c>
      <c r="B13" s="19" t="s">
        <v>549</v>
      </c>
      <c r="C13" s="37"/>
      <c r="D13" s="36" t="s">
        <v>515</v>
      </c>
      <c r="E13" s="36" t="s">
        <v>566</v>
      </c>
      <c r="F13" s="36" t="s">
        <v>567</v>
      </c>
      <c r="G13" s="36" t="s">
        <v>568</v>
      </c>
      <c r="H13" s="21">
        <v>1.3743790199999999</v>
      </c>
      <c r="I13" s="36" t="s">
        <v>554</v>
      </c>
      <c r="J13" s="41">
        <v>14.151457836643512</v>
      </c>
      <c r="K13" s="44" t="s">
        <v>60</v>
      </c>
      <c r="L13" s="44" t="s">
        <v>660</v>
      </c>
      <c r="M13" s="52" t="s">
        <v>661</v>
      </c>
      <c r="N13" s="53" t="s">
        <v>662</v>
      </c>
      <c r="O13" s="47">
        <v>874560</v>
      </c>
      <c r="P13" s="56">
        <v>0</v>
      </c>
      <c r="Q13" s="49">
        <v>10</v>
      </c>
      <c r="R13" s="49">
        <v>15</v>
      </c>
      <c r="S13" s="49">
        <v>5</v>
      </c>
      <c r="T13" s="57">
        <f>SUM(P13+Q13+R13+S13)</f>
        <v>30</v>
      </c>
      <c r="U13" s="31" t="s">
        <v>935</v>
      </c>
      <c r="V13" s="75">
        <v>0</v>
      </c>
    </row>
    <row r="14" spans="1:22" ht="75" x14ac:dyDescent="0.25">
      <c r="A14" s="20" t="s">
        <v>569</v>
      </c>
      <c r="B14" s="19" t="s">
        <v>549</v>
      </c>
      <c r="C14" s="37"/>
      <c r="D14" s="36" t="s">
        <v>570</v>
      </c>
      <c r="E14" s="36" t="s">
        <v>571</v>
      </c>
      <c r="F14" s="36" t="s">
        <v>572</v>
      </c>
      <c r="G14" s="36" t="s">
        <v>573</v>
      </c>
      <c r="H14" s="21">
        <v>0.37205317999999998</v>
      </c>
      <c r="I14" s="36" t="s">
        <v>554</v>
      </c>
      <c r="J14" s="41">
        <v>28.258196905040002</v>
      </c>
      <c r="K14" s="44" t="s">
        <v>60</v>
      </c>
      <c r="L14" s="44" t="s">
        <v>660</v>
      </c>
      <c r="M14" s="52" t="s">
        <v>663</v>
      </c>
      <c r="N14" s="53" t="s">
        <v>664</v>
      </c>
      <c r="O14" s="47">
        <v>126287</v>
      </c>
      <c r="P14" s="56">
        <v>0</v>
      </c>
      <c r="Q14" s="49">
        <v>10</v>
      </c>
      <c r="R14" s="49">
        <v>15</v>
      </c>
      <c r="S14" s="49">
        <v>5</v>
      </c>
      <c r="T14" s="57">
        <f>SUM(P14+Q14+R14+S14)</f>
        <v>30</v>
      </c>
      <c r="U14" s="31" t="s">
        <v>935</v>
      </c>
      <c r="V14" s="75">
        <v>0</v>
      </c>
    </row>
    <row r="15" spans="1:22" ht="75" x14ac:dyDescent="0.25">
      <c r="A15" s="20" t="s">
        <v>578</v>
      </c>
      <c r="B15" s="19" t="s">
        <v>549</v>
      </c>
      <c r="C15" s="20"/>
      <c r="D15" s="36" t="s">
        <v>579</v>
      </c>
      <c r="E15" s="36" t="s">
        <v>580</v>
      </c>
      <c r="F15" s="36" t="s">
        <v>581</v>
      </c>
      <c r="G15" s="36" t="s">
        <v>582</v>
      </c>
      <c r="H15" s="21">
        <v>1.65940099</v>
      </c>
      <c r="I15" s="36" t="s">
        <v>560</v>
      </c>
      <c r="J15" s="41">
        <v>19.420596333473654</v>
      </c>
      <c r="K15" s="44" t="s">
        <v>60</v>
      </c>
      <c r="L15" s="44" t="s">
        <v>665</v>
      </c>
      <c r="M15" s="52" t="s">
        <v>666</v>
      </c>
      <c r="N15" s="53" t="s">
        <v>667</v>
      </c>
      <c r="O15" s="47">
        <v>426321</v>
      </c>
      <c r="P15" s="56">
        <v>0</v>
      </c>
      <c r="Q15" s="49">
        <v>10</v>
      </c>
      <c r="R15" s="49">
        <v>15</v>
      </c>
      <c r="S15" s="49">
        <v>5</v>
      </c>
      <c r="T15" s="57">
        <f>SUM(P15+Q15+R15+S15)</f>
        <v>30</v>
      </c>
      <c r="U15" s="31" t="s">
        <v>935</v>
      </c>
      <c r="V15" s="75">
        <v>0</v>
      </c>
    </row>
    <row r="16" spans="1:22" ht="75" x14ac:dyDescent="0.25">
      <c r="A16" s="20" t="s">
        <v>592</v>
      </c>
      <c r="B16" s="19" t="s">
        <v>549</v>
      </c>
      <c r="C16" s="20"/>
      <c r="D16" s="36" t="s">
        <v>593</v>
      </c>
      <c r="E16" s="36" t="s">
        <v>594</v>
      </c>
      <c r="F16" s="36" t="s">
        <v>595</v>
      </c>
      <c r="G16" s="36" t="s">
        <v>596</v>
      </c>
      <c r="H16" s="21">
        <v>1.68135367</v>
      </c>
      <c r="I16" s="36" t="s">
        <v>560</v>
      </c>
      <c r="J16" s="41">
        <v>16.236685452902876</v>
      </c>
      <c r="K16" s="44" t="s">
        <v>60</v>
      </c>
      <c r="L16" s="44" t="s">
        <v>668</v>
      </c>
      <c r="M16" s="66" t="s">
        <v>671</v>
      </c>
      <c r="N16" s="53" t="s">
        <v>672</v>
      </c>
      <c r="O16" s="47">
        <v>753200</v>
      </c>
      <c r="P16" s="56">
        <v>0</v>
      </c>
      <c r="Q16" s="49">
        <v>10</v>
      </c>
      <c r="R16" s="49">
        <v>15</v>
      </c>
      <c r="S16" s="49">
        <v>5</v>
      </c>
      <c r="T16" s="57">
        <f>SUM(P16+Q16+R16+S16)</f>
        <v>30</v>
      </c>
      <c r="U16" s="205" t="s">
        <v>935</v>
      </c>
      <c r="V16" s="75">
        <v>0</v>
      </c>
    </row>
    <row r="17" spans="1:22" ht="75" x14ac:dyDescent="0.25">
      <c r="A17" s="20" t="s">
        <v>645</v>
      </c>
      <c r="B17" s="19" t="s">
        <v>549</v>
      </c>
      <c r="C17" s="20"/>
      <c r="D17" s="36" t="s">
        <v>646</v>
      </c>
      <c r="E17" s="36" t="s">
        <v>647</v>
      </c>
      <c r="F17" s="36" t="s">
        <v>648</v>
      </c>
      <c r="G17" s="36" t="s">
        <v>649</v>
      </c>
      <c r="H17" s="21">
        <v>2.4129583100000001</v>
      </c>
      <c r="I17" s="36" t="s">
        <v>560</v>
      </c>
      <c r="J17" s="41">
        <v>12.015829978147123</v>
      </c>
      <c r="K17" s="44" t="s">
        <v>59</v>
      </c>
      <c r="L17" s="44" t="s">
        <v>679</v>
      </c>
      <c r="M17" s="66" t="s">
        <v>687</v>
      </c>
      <c r="N17" s="53" t="s">
        <v>688</v>
      </c>
      <c r="O17" s="47">
        <v>695000</v>
      </c>
      <c r="P17" s="56">
        <v>0</v>
      </c>
      <c r="Q17" s="49">
        <v>10</v>
      </c>
      <c r="R17" s="49">
        <v>15</v>
      </c>
      <c r="S17" s="49">
        <v>5</v>
      </c>
      <c r="T17" s="57">
        <f>SUM(P17+Q17+R17+S17)</f>
        <v>30</v>
      </c>
      <c r="U17" s="31" t="s">
        <v>953</v>
      </c>
      <c r="V17" s="75">
        <v>0</v>
      </c>
    </row>
    <row r="18" spans="1:22" ht="76.5" x14ac:dyDescent="0.25">
      <c r="A18" s="20" t="s">
        <v>700</v>
      </c>
      <c r="B18" s="19" t="s">
        <v>549</v>
      </c>
      <c r="C18" s="63"/>
      <c r="D18" s="36" t="s">
        <v>701</v>
      </c>
      <c r="E18" s="36" t="s">
        <v>702</v>
      </c>
      <c r="F18" s="36" t="s">
        <v>703</v>
      </c>
      <c r="G18" s="36" t="s">
        <v>704</v>
      </c>
      <c r="H18" s="21">
        <v>4.8</v>
      </c>
      <c r="I18" s="36" t="s">
        <v>705</v>
      </c>
      <c r="J18" s="41">
        <v>12.66</v>
      </c>
      <c r="K18" s="36" t="s">
        <v>214</v>
      </c>
      <c r="L18" s="36" t="s">
        <v>660</v>
      </c>
      <c r="M18" s="184" t="s">
        <v>719</v>
      </c>
      <c r="N18" s="61" t="s">
        <v>721</v>
      </c>
      <c r="O18" s="47">
        <v>1335600</v>
      </c>
      <c r="P18" s="69">
        <v>0</v>
      </c>
      <c r="Q18" s="69">
        <v>10</v>
      </c>
      <c r="R18" s="69">
        <v>15</v>
      </c>
      <c r="S18" s="69">
        <v>5</v>
      </c>
      <c r="T18" s="67">
        <f>SUM(P18+Q18+R18+S18)</f>
        <v>30</v>
      </c>
      <c r="U18" s="117" t="s">
        <v>951</v>
      </c>
      <c r="V18" s="75">
        <v>0</v>
      </c>
    </row>
    <row r="19" spans="1:22" ht="75" x14ac:dyDescent="0.25">
      <c r="A19" s="20" t="s">
        <v>715</v>
      </c>
      <c r="B19" s="19" t="s">
        <v>549</v>
      </c>
      <c r="C19" s="63"/>
      <c r="D19" s="36" t="s">
        <v>716</v>
      </c>
      <c r="E19" s="36" t="s">
        <v>717</v>
      </c>
      <c r="F19" s="36" t="s">
        <v>500</v>
      </c>
      <c r="G19" s="36" t="s">
        <v>718</v>
      </c>
      <c r="H19" s="21">
        <v>1.9</v>
      </c>
      <c r="I19" s="36" t="s">
        <v>705</v>
      </c>
      <c r="J19" s="41">
        <v>15.44</v>
      </c>
      <c r="K19" s="36" t="s">
        <v>214</v>
      </c>
      <c r="L19" s="36" t="s">
        <v>660</v>
      </c>
      <c r="M19" s="184" t="s">
        <v>719</v>
      </c>
      <c r="N19" s="61" t="s">
        <v>721</v>
      </c>
      <c r="O19" s="47">
        <v>434070</v>
      </c>
      <c r="P19" s="69">
        <v>0</v>
      </c>
      <c r="Q19" s="69">
        <v>10</v>
      </c>
      <c r="R19" s="69">
        <v>15</v>
      </c>
      <c r="S19" s="69">
        <v>5</v>
      </c>
      <c r="T19" s="67">
        <f>SUM(P19+Q19+R19+S19)</f>
        <v>30</v>
      </c>
      <c r="U19" s="116" t="s">
        <v>950</v>
      </c>
      <c r="V19" s="75">
        <v>100</v>
      </c>
    </row>
    <row r="20" spans="1:22" ht="75" x14ac:dyDescent="0.25">
      <c r="A20" s="20" t="s">
        <v>583</v>
      </c>
      <c r="B20" s="19" t="s">
        <v>549</v>
      </c>
      <c r="C20" s="20"/>
      <c r="D20" s="36" t="s">
        <v>584</v>
      </c>
      <c r="E20" s="36" t="s">
        <v>585</v>
      </c>
      <c r="F20" s="36" t="s">
        <v>586</v>
      </c>
      <c r="G20" s="36" t="s">
        <v>587</v>
      </c>
      <c r="H20" s="21">
        <v>0.92288082000000005</v>
      </c>
      <c r="I20" s="36" t="s">
        <v>560</v>
      </c>
      <c r="J20" s="41">
        <v>23.43768401159943</v>
      </c>
      <c r="K20" s="44" t="s">
        <v>60</v>
      </c>
      <c r="L20" s="44" t="s">
        <v>665</v>
      </c>
      <c r="M20" s="52" t="s">
        <v>666</v>
      </c>
      <c r="N20" s="53" t="s">
        <v>667</v>
      </c>
      <c r="O20" s="47">
        <v>303090</v>
      </c>
      <c r="P20" s="56">
        <v>2</v>
      </c>
      <c r="Q20" s="49">
        <v>7</v>
      </c>
      <c r="R20" s="49">
        <v>15</v>
      </c>
      <c r="S20" s="49">
        <v>5</v>
      </c>
      <c r="T20" s="57">
        <f>SUM(P20+Q20+R20+S20)</f>
        <v>29</v>
      </c>
      <c r="U20" s="31" t="s">
        <v>935</v>
      </c>
      <c r="V20" s="75">
        <v>0</v>
      </c>
    </row>
    <row r="21" spans="1:22" ht="114.75" x14ac:dyDescent="0.25">
      <c r="A21" s="20" t="s">
        <v>606</v>
      </c>
      <c r="B21" s="19" t="s">
        <v>549</v>
      </c>
      <c r="C21" s="20"/>
      <c r="D21" s="36" t="s">
        <v>607</v>
      </c>
      <c r="E21" s="36" t="s">
        <v>608</v>
      </c>
      <c r="F21" s="36" t="s">
        <v>609</v>
      </c>
      <c r="G21" s="36" t="s">
        <v>610</v>
      </c>
      <c r="H21" s="21">
        <v>1.3896095900000001</v>
      </c>
      <c r="I21" s="36" t="s">
        <v>560</v>
      </c>
      <c r="J21" s="41">
        <v>10.61699277839163</v>
      </c>
      <c r="K21" s="44" t="s">
        <v>60</v>
      </c>
      <c r="L21" s="44" t="s">
        <v>668</v>
      </c>
      <c r="M21" s="52" t="s">
        <v>671</v>
      </c>
      <c r="N21" s="53" t="s">
        <v>672</v>
      </c>
      <c r="O21" s="47">
        <v>451280</v>
      </c>
      <c r="P21" s="56">
        <v>0</v>
      </c>
      <c r="Q21" s="49">
        <v>7</v>
      </c>
      <c r="R21" s="49">
        <v>15</v>
      </c>
      <c r="S21" s="49">
        <v>5</v>
      </c>
      <c r="T21" s="57">
        <f>SUM(P21+Q21+R21+S21)</f>
        <v>27</v>
      </c>
      <c r="U21" s="204" t="s">
        <v>947</v>
      </c>
      <c r="V21" s="75">
        <v>0</v>
      </c>
    </row>
    <row r="22" spans="1:22" ht="75" x14ac:dyDescent="0.25">
      <c r="A22" s="20" t="s">
        <v>611</v>
      </c>
      <c r="B22" s="19" t="s">
        <v>549</v>
      </c>
      <c r="C22" s="37"/>
      <c r="D22" s="36" t="s">
        <v>326</v>
      </c>
      <c r="E22" s="36" t="s">
        <v>612</v>
      </c>
      <c r="F22" s="36" t="s">
        <v>613</v>
      </c>
      <c r="G22" s="36" t="s">
        <v>614</v>
      </c>
      <c r="H22" s="21">
        <v>0.1305171</v>
      </c>
      <c r="I22" s="36" t="s">
        <v>615</v>
      </c>
      <c r="J22" s="41">
        <v>20.233955706728572</v>
      </c>
      <c r="K22" s="44" t="s">
        <v>59</v>
      </c>
      <c r="L22" s="44" t="s">
        <v>675</v>
      </c>
      <c r="M22" s="52" t="s">
        <v>676</v>
      </c>
      <c r="N22" s="53" t="s">
        <v>677</v>
      </c>
      <c r="O22" s="47">
        <v>175000</v>
      </c>
      <c r="P22" s="56">
        <v>0</v>
      </c>
      <c r="Q22" s="49">
        <v>7</v>
      </c>
      <c r="R22" s="49">
        <v>15</v>
      </c>
      <c r="S22" s="49">
        <v>5</v>
      </c>
      <c r="T22" s="57">
        <f>SUM(P22+Q22+R22+S22)</f>
        <v>27</v>
      </c>
      <c r="U22" s="205" t="s">
        <v>953</v>
      </c>
      <c r="V22" s="75">
        <v>0</v>
      </c>
    </row>
    <row r="23" spans="1:22" ht="89.25" x14ac:dyDescent="0.25">
      <c r="A23" s="20" t="s">
        <v>616</v>
      </c>
      <c r="B23" s="19" t="s">
        <v>549</v>
      </c>
      <c r="C23" s="20"/>
      <c r="D23" s="36" t="s">
        <v>617</v>
      </c>
      <c r="E23" s="36" t="s">
        <v>618</v>
      </c>
      <c r="F23" s="36" t="s">
        <v>619</v>
      </c>
      <c r="G23" s="36" t="s">
        <v>620</v>
      </c>
      <c r="H23" s="21">
        <v>0.75207564000000005</v>
      </c>
      <c r="I23" s="36" t="s">
        <v>560</v>
      </c>
      <c r="J23" s="41">
        <v>18.325007091650328</v>
      </c>
      <c r="K23" s="44" t="s">
        <v>59</v>
      </c>
      <c r="L23" s="44" t="s">
        <v>675</v>
      </c>
      <c r="M23" s="52" t="s">
        <v>676</v>
      </c>
      <c r="N23" s="53" t="s">
        <v>678</v>
      </c>
      <c r="O23" s="47">
        <v>967000</v>
      </c>
      <c r="P23" s="56">
        <v>5</v>
      </c>
      <c r="Q23" s="49">
        <v>2</v>
      </c>
      <c r="R23" s="49">
        <v>15</v>
      </c>
      <c r="S23" s="49">
        <v>5</v>
      </c>
      <c r="T23" s="57">
        <f>SUM(P23+Q23+R23+S23)</f>
        <v>27</v>
      </c>
      <c r="U23" s="187" t="s">
        <v>952</v>
      </c>
      <c r="V23" s="75">
        <v>0</v>
      </c>
    </row>
    <row r="24" spans="1:22" ht="75" x14ac:dyDescent="0.25">
      <c r="A24" s="20" t="s">
        <v>640</v>
      </c>
      <c r="B24" s="19" t="s">
        <v>549</v>
      </c>
      <c r="C24" s="20"/>
      <c r="D24" s="36" t="s">
        <v>641</v>
      </c>
      <c r="E24" s="36" t="s">
        <v>642</v>
      </c>
      <c r="F24" s="36" t="s">
        <v>643</v>
      </c>
      <c r="G24" s="36" t="s">
        <v>644</v>
      </c>
      <c r="H24" s="21">
        <v>0.53151994000000002</v>
      </c>
      <c r="I24" s="36" t="s">
        <v>560</v>
      </c>
      <c r="J24" s="41">
        <v>23.552589673999954</v>
      </c>
      <c r="K24" s="44" t="s">
        <v>59</v>
      </c>
      <c r="L24" s="44" t="s">
        <v>679</v>
      </c>
      <c r="M24" s="52" t="s">
        <v>684</v>
      </c>
      <c r="N24" s="53" t="s">
        <v>686</v>
      </c>
      <c r="O24" s="47">
        <v>152500</v>
      </c>
      <c r="P24" s="56">
        <v>0</v>
      </c>
      <c r="Q24" s="49">
        <v>7</v>
      </c>
      <c r="R24" s="49">
        <v>15</v>
      </c>
      <c r="S24" s="49">
        <v>5</v>
      </c>
      <c r="T24" s="57">
        <f>SUM(P24+Q24+R24+S24)</f>
        <v>27</v>
      </c>
      <c r="U24" s="31" t="s">
        <v>953</v>
      </c>
      <c r="V24" s="75">
        <v>0</v>
      </c>
    </row>
    <row r="25" spans="1:22" ht="75" x14ac:dyDescent="0.25">
      <c r="A25" s="20" t="s">
        <v>602</v>
      </c>
      <c r="B25" s="19" t="s">
        <v>549</v>
      </c>
      <c r="C25" s="37"/>
      <c r="D25" s="36" t="s">
        <v>603</v>
      </c>
      <c r="E25" s="36" t="s">
        <v>394</v>
      </c>
      <c r="F25" s="36" t="s">
        <v>604</v>
      </c>
      <c r="G25" s="36" t="s">
        <v>605</v>
      </c>
      <c r="H25" s="21">
        <v>0.39089916000000002</v>
      </c>
      <c r="I25" s="36" t="s">
        <v>554</v>
      </c>
      <c r="J25" s="41">
        <v>30.297151403545001</v>
      </c>
      <c r="K25" s="44" t="s">
        <v>60</v>
      </c>
      <c r="L25" s="44" t="s">
        <v>668</v>
      </c>
      <c r="M25" s="52" t="s">
        <v>669</v>
      </c>
      <c r="N25" s="53" t="s">
        <v>670</v>
      </c>
      <c r="O25" s="47">
        <v>96000</v>
      </c>
      <c r="P25" s="56">
        <v>2</v>
      </c>
      <c r="Q25" s="49">
        <v>2</v>
      </c>
      <c r="R25" s="49">
        <v>15</v>
      </c>
      <c r="S25" s="49">
        <v>5</v>
      </c>
      <c r="T25" s="57">
        <f>SUM(P25+Q25+R25+S25)</f>
        <v>24</v>
      </c>
      <c r="U25" s="31" t="s">
        <v>935</v>
      </c>
      <c r="V25" s="75">
        <v>0</v>
      </c>
    </row>
    <row r="26" spans="1:22" ht="75" x14ac:dyDescent="0.25">
      <c r="A26" s="20" t="s">
        <v>548</v>
      </c>
      <c r="B26" s="19" t="s">
        <v>549</v>
      </c>
      <c r="C26" s="37"/>
      <c r="D26" s="36" t="s">
        <v>550</v>
      </c>
      <c r="E26" s="36" t="s">
        <v>551</v>
      </c>
      <c r="F26" s="36" t="s">
        <v>552</v>
      </c>
      <c r="G26" s="36" t="s">
        <v>553</v>
      </c>
      <c r="H26" s="21">
        <v>0.79790103000000001</v>
      </c>
      <c r="I26" s="36" t="s">
        <v>554</v>
      </c>
      <c r="J26" s="41">
        <v>21.206415145749844</v>
      </c>
      <c r="K26" s="44" t="s">
        <v>60</v>
      </c>
      <c r="L26" s="44" t="s">
        <v>660</v>
      </c>
      <c r="M26" s="52" t="s">
        <v>661</v>
      </c>
      <c r="N26" s="53" t="s">
        <v>662</v>
      </c>
      <c r="O26" s="47">
        <v>169699</v>
      </c>
      <c r="P26" s="56">
        <v>0</v>
      </c>
      <c r="Q26" s="49">
        <v>2</v>
      </c>
      <c r="R26" s="49">
        <v>15</v>
      </c>
      <c r="S26" s="49">
        <v>5</v>
      </c>
      <c r="T26" s="57">
        <f>SUM(P26+Q26+R26+S26)</f>
        <v>22</v>
      </c>
      <c r="U26" s="31" t="s">
        <v>935</v>
      </c>
      <c r="V26" s="75">
        <v>0</v>
      </c>
    </row>
    <row r="27" spans="1:22" ht="76.5" x14ac:dyDescent="0.25">
      <c r="A27" s="20" t="s">
        <v>710</v>
      </c>
      <c r="B27" s="19" t="s">
        <v>549</v>
      </c>
      <c r="C27" s="63"/>
      <c r="D27" s="36" t="s">
        <v>711</v>
      </c>
      <c r="E27" s="36" t="s">
        <v>712</v>
      </c>
      <c r="F27" s="36" t="s">
        <v>713</v>
      </c>
      <c r="G27" s="36" t="s">
        <v>714</v>
      </c>
      <c r="H27" s="21">
        <v>0.9</v>
      </c>
      <c r="I27" s="36" t="s">
        <v>560</v>
      </c>
      <c r="J27" s="64">
        <v>10.75</v>
      </c>
      <c r="K27" s="36" t="s">
        <v>214</v>
      </c>
      <c r="L27" s="36" t="s">
        <v>660</v>
      </c>
      <c r="M27" s="62" t="s">
        <v>720</v>
      </c>
      <c r="N27" s="61" t="s">
        <v>722</v>
      </c>
      <c r="O27" s="68">
        <v>1166450</v>
      </c>
      <c r="P27" s="69">
        <v>0</v>
      </c>
      <c r="Q27" s="69">
        <v>2</v>
      </c>
      <c r="R27" s="69">
        <v>15</v>
      </c>
      <c r="S27" s="69">
        <v>5</v>
      </c>
      <c r="T27" s="67">
        <f>SUM(P27+Q27+R27+S27)</f>
        <v>22</v>
      </c>
      <c r="U27" s="117" t="s">
        <v>949</v>
      </c>
      <c r="V27" s="75">
        <v>0</v>
      </c>
    </row>
    <row r="28" spans="1:22" ht="155.25" customHeight="1" x14ac:dyDescent="0.25">
      <c r="A28" s="20" t="s">
        <v>630</v>
      </c>
      <c r="B28" s="19" t="s">
        <v>549</v>
      </c>
      <c r="C28" s="37"/>
      <c r="D28" s="36" t="s">
        <v>631</v>
      </c>
      <c r="E28" s="36" t="s">
        <v>632</v>
      </c>
      <c r="F28" s="36" t="s">
        <v>633</v>
      </c>
      <c r="G28" s="36" t="s">
        <v>634</v>
      </c>
      <c r="H28" s="21">
        <v>0.27241948999999999</v>
      </c>
      <c r="I28" s="36" t="s">
        <v>554</v>
      </c>
      <c r="J28" s="64">
        <v>20.297514133375245</v>
      </c>
      <c r="K28" s="44" t="s">
        <v>59</v>
      </c>
      <c r="L28" s="44" t="s">
        <v>679</v>
      </c>
      <c r="M28" s="52" t="s">
        <v>680</v>
      </c>
      <c r="N28" s="53" t="s">
        <v>683</v>
      </c>
      <c r="O28" s="68">
        <v>205000</v>
      </c>
      <c r="P28" s="56">
        <v>0</v>
      </c>
      <c r="Q28" s="56">
        <v>0</v>
      </c>
      <c r="R28" s="56">
        <v>15</v>
      </c>
      <c r="S28" s="56">
        <v>5</v>
      </c>
      <c r="T28" s="57">
        <f>SUM(P28+Q28+R28+S28)</f>
        <v>20</v>
      </c>
      <c r="U28" s="205" t="s">
        <v>953</v>
      </c>
      <c r="V28" s="75">
        <v>0</v>
      </c>
    </row>
    <row r="29" spans="1:22" ht="84" customHeight="1" x14ac:dyDescent="0.25">
      <c r="A29" s="20" t="s">
        <v>650</v>
      </c>
      <c r="B29" s="19" t="s">
        <v>549</v>
      </c>
      <c r="C29" s="37"/>
      <c r="D29" s="36" t="s">
        <v>651</v>
      </c>
      <c r="E29" s="36" t="s">
        <v>652</v>
      </c>
      <c r="F29" s="36" t="s">
        <v>653</v>
      </c>
      <c r="G29" s="36" t="s">
        <v>654</v>
      </c>
      <c r="H29" s="21">
        <v>0.22952378000000001</v>
      </c>
      <c r="I29" s="36" t="s">
        <v>554</v>
      </c>
      <c r="J29" s="64">
        <v>20.989260362774999</v>
      </c>
      <c r="K29" s="44" t="s">
        <v>59</v>
      </c>
      <c r="L29" s="44" t="s">
        <v>675</v>
      </c>
      <c r="M29" s="52" t="s">
        <v>689</v>
      </c>
      <c r="N29" s="53" t="s">
        <v>690</v>
      </c>
      <c r="O29" s="68">
        <v>132000</v>
      </c>
      <c r="P29" s="56">
        <v>0</v>
      </c>
      <c r="Q29" s="56">
        <v>0</v>
      </c>
      <c r="R29" s="56">
        <v>15</v>
      </c>
      <c r="S29" s="56">
        <v>5</v>
      </c>
      <c r="T29" s="57">
        <f>SUM(P29+Q29+R29+S29)</f>
        <v>20</v>
      </c>
      <c r="U29" s="205" t="s">
        <v>953</v>
      </c>
      <c r="V29" s="75">
        <v>0</v>
      </c>
    </row>
    <row r="30" spans="1:22" ht="75" x14ac:dyDescent="0.25">
      <c r="A30" s="20" t="s">
        <v>655</v>
      </c>
      <c r="B30" s="19" t="s">
        <v>549</v>
      </c>
      <c r="C30" s="20"/>
      <c r="D30" s="36" t="s">
        <v>656</v>
      </c>
      <c r="E30" s="36" t="s">
        <v>642</v>
      </c>
      <c r="F30" s="36" t="s">
        <v>202</v>
      </c>
      <c r="G30" s="36" t="s">
        <v>657</v>
      </c>
      <c r="H30" s="21">
        <v>0.10337417</v>
      </c>
      <c r="I30" s="36" t="s">
        <v>615</v>
      </c>
      <c r="J30" s="64">
        <v>24.84117506506</v>
      </c>
      <c r="K30" s="44" t="s">
        <v>59</v>
      </c>
      <c r="L30" s="44" t="s">
        <v>679</v>
      </c>
      <c r="M30" s="52" t="s">
        <v>684</v>
      </c>
      <c r="N30" s="53" t="s">
        <v>691</v>
      </c>
      <c r="O30" s="68">
        <v>170000</v>
      </c>
      <c r="P30" s="56">
        <v>0</v>
      </c>
      <c r="Q30" s="56">
        <v>0</v>
      </c>
      <c r="R30" s="56">
        <v>15</v>
      </c>
      <c r="S30" s="56">
        <v>5</v>
      </c>
      <c r="T30" s="57">
        <f>SUM(P30+Q30+R30+S30)</f>
        <v>20</v>
      </c>
      <c r="U30" s="205" t="s">
        <v>953</v>
      </c>
      <c r="V30" s="75">
        <v>0</v>
      </c>
    </row>
    <row r="33" spans="9:21" ht="18.75" x14ac:dyDescent="0.3">
      <c r="I33" s="183" t="s">
        <v>941</v>
      </c>
    </row>
    <row r="35" spans="9:21" x14ac:dyDescent="0.25">
      <c r="U35" s="134" t="s">
        <v>76</v>
      </c>
    </row>
    <row r="36" spans="9:21" x14ac:dyDescent="0.25">
      <c r="U36" s="134" t="s">
        <v>76</v>
      </c>
    </row>
    <row r="37" spans="9:21" x14ac:dyDescent="0.25">
      <c r="U37" s="134" t="s">
        <v>76</v>
      </c>
    </row>
    <row r="38" spans="9:21" x14ac:dyDescent="0.25">
      <c r="U38" s="134" t="s">
        <v>76</v>
      </c>
    </row>
    <row r="39" spans="9:21" x14ac:dyDescent="0.25">
      <c r="U39" s="134" t="s">
        <v>76</v>
      </c>
    </row>
  </sheetData>
  <mergeCells count="1">
    <mergeCell ref="P2:T2"/>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50"/>
  <sheetViews>
    <sheetView zoomScale="70" zoomScaleNormal="70" workbookViewId="0">
      <selection activeCell="AA10" sqref="AA10"/>
    </sheetView>
  </sheetViews>
  <sheetFormatPr defaultRowHeight="15" x14ac:dyDescent="0.25"/>
  <cols>
    <col min="3" max="3" width="10" customWidth="1"/>
    <col min="4" max="4" width="16.140625" customWidth="1"/>
    <col min="6" max="6" width="11" customWidth="1"/>
    <col min="7" max="7" width="14.28515625" customWidth="1"/>
    <col min="8" max="8" width="18.7109375" customWidth="1"/>
    <col min="9" max="9" width="43.42578125" customWidth="1"/>
    <col min="10" max="10" width="12" customWidth="1"/>
    <col min="11" max="11" width="15" customWidth="1"/>
    <col min="12" max="12" width="13.85546875" customWidth="1"/>
    <col min="17" max="17" width="17" customWidth="1"/>
    <col min="18" max="18" width="18" customWidth="1"/>
    <col min="19" max="19" width="16.85546875" customWidth="1"/>
    <col min="20" max="20" width="12.85546875" customWidth="1"/>
    <col min="23" max="23" width="10.140625" customWidth="1"/>
    <col min="24" max="24" width="12.7109375" customWidth="1"/>
    <col min="25" max="25" width="12.42578125" customWidth="1"/>
    <col min="26" max="26" width="15.5703125" customWidth="1"/>
    <col min="27" max="27" width="41.7109375" customWidth="1"/>
    <col min="28" max="28" width="17.28515625" customWidth="1"/>
  </cols>
  <sheetData>
    <row r="2" spans="1:28" ht="36" x14ac:dyDescent="0.55000000000000004">
      <c r="U2" s="100" t="s">
        <v>740</v>
      </c>
    </row>
    <row r="3" spans="1:28" ht="26.25" x14ac:dyDescent="0.4">
      <c r="A3" s="143"/>
      <c r="B3" s="144"/>
      <c r="C3" s="144"/>
      <c r="D3" s="144"/>
      <c r="E3" s="145"/>
      <c r="F3" s="144"/>
      <c r="G3" s="146"/>
      <c r="H3" s="144"/>
      <c r="I3" s="142"/>
      <c r="J3" s="142"/>
      <c r="K3" s="142"/>
      <c r="L3" s="142"/>
      <c r="M3" s="147" t="s">
        <v>759</v>
      </c>
      <c r="N3" s="152"/>
      <c r="O3" s="152"/>
      <c r="P3" s="152"/>
      <c r="Q3" s="152"/>
      <c r="R3" s="152"/>
      <c r="S3" s="153"/>
      <c r="T3" s="182"/>
      <c r="U3" s="151"/>
      <c r="V3" s="151"/>
      <c r="W3" s="151"/>
      <c r="X3" s="150"/>
      <c r="Y3" s="149"/>
      <c r="Z3" s="148"/>
    </row>
    <row r="4" spans="1:28" ht="51" x14ac:dyDescent="0.25">
      <c r="A4" s="154" t="s">
        <v>760</v>
      </c>
      <c r="B4" s="155" t="s">
        <v>692</v>
      </c>
      <c r="C4" s="155" t="s">
        <v>761</v>
      </c>
      <c r="D4" s="155" t="s">
        <v>7</v>
      </c>
      <c r="E4" s="155" t="s">
        <v>762</v>
      </c>
      <c r="F4" s="155" t="s">
        <v>1</v>
      </c>
      <c r="G4" s="155" t="s">
        <v>763</v>
      </c>
      <c r="H4" s="156" t="s">
        <v>764</v>
      </c>
      <c r="I4" s="155" t="s">
        <v>765</v>
      </c>
      <c r="J4" s="157" t="s">
        <v>766</v>
      </c>
      <c r="K4" s="157" t="s">
        <v>932</v>
      </c>
      <c r="L4" s="155" t="s">
        <v>931</v>
      </c>
      <c r="M4" s="155" t="s">
        <v>767</v>
      </c>
      <c r="N4" s="155" t="s">
        <v>768</v>
      </c>
      <c r="O4" s="155" t="s">
        <v>769</v>
      </c>
      <c r="P4" s="157" t="s">
        <v>770</v>
      </c>
      <c r="Q4" s="155" t="s">
        <v>771</v>
      </c>
      <c r="R4" s="157" t="s">
        <v>772</v>
      </c>
      <c r="S4" s="155" t="s">
        <v>773</v>
      </c>
      <c r="T4" s="157" t="s">
        <v>774</v>
      </c>
      <c r="U4" s="157" t="s">
        <v>775</v>
      </c>
      <c r="V4" s="157" t="s">
        <v>776</v>
      </c>
      <c r="W4" s="158" t="s">
        <v>75</v>
      </c>
      <c r="X4" s="155" t="s">
        <v>693</v>
      </c>
      <c r="Y4" s="155" t="s">
        <v>9</v>
      </c>
      <c r="Z4" s="155" t="s">
        <v>777</v>
      </c>
      <c r="AA4" s="181" t="s">
        <v>723</v>
      </c>
      <c r="AB4" s="181" t="s">
        <v>724</v>
      </c>
    </row>
    <row r="5" spans="1:28" ht="105" x14ac:dyDescent="0.25">
      <c r="A5" s="159" t="s">
        <v>861</v>
      </c>
      <c r="B5" s="160" t="s">
        <v>744</v>
      </c>
      <c r="C5" s="161" t="s">
        <v>378</v>
      </c>
      <c r="D5" s="174" t="s">
        <v>788</v>
      </c>
      <c r="E5" s="162">
        <v>3137</v>
      </c>
      <c r="F5" s="161" t="s">
        <v>378</v>
      </c>
      <c r="G5" s="174" t="s">
        <v>856</v>
      </c>
      <c r="H5" s="174" t="s">
        <v>796</v>
      </c>
      <c r="I5" s="175" t="s">
        <v>862</v>
      </c>
      <c r="J5" s="180" t="s">
        <v>933</v>
      </c>
      <c r="K5" s="180" t="s">
        <v>933</v>
      </c>
      <c r="L5" s="166">
        <v>8.0549999999999997</v>
      </c>
      <c r="M5" s="166">
        <v>15</v>
      </c>
      <c r="N5" s="166">
        <v>0</v>
      </c>
      <c r="O5" s="167">
        <f>IF(P5="Y",5,0)</f>
        <v>5</v>
      </c>
      <c r="P5" s="165" t="s">
        <v>807</v>
      </c>
      <c r="Q5" s="167">
        <f>IF(R5="Y",15,0)</f>
        <v>15</v>
      </c>
      <c r="R5" s="165" t="s">
        <v>807</v>
      </c>
      <c r="S5" s="167">
        <f>IF(T5="Y",5,0)</f>
        <v>0</v>
      </c>
      <c r="T5" s="165" t="s">
        <v>808</v>
      </c>
      <c r="U5" s="175"/>
      <c r="V5" s="175"/>
      <c r="W5" s="176">
        <f>SUM(M5+N5+O5+Q5+S5)</f>
        <v>35</v>
      </c>
      <c r="X5" s="171" t="s">
        <v>141</v>
      </c>
      <c r="Y5" s="170" t="s">
        <v>60</v>
      </c>
      <c r="Z5" s="173">
        <v>1809000</v>
      </c>
      <c r="AA5" s="31" t="s">
        <v>935</v>
      </c>
      <c r="AB5" s="75">
        <v>0</v>
      </c>
    </row>
    <row r="6" spans="1:28" ht="105" x14ac:dyDescent="0.25">
      <c r="A6" s="159" t="s">
        <v>907</v>
      </c>
      <c r="B6" s="160" t="s">
        <v>744</v>
      </c>
      <c r="C6" s="161" t="s">
        <v>378</v>
      </c>
      <c r="D6" s="161" t="s">
        <v>783</v>
      </c>
      <c r="E6" s="162">
        <v>3229</v>
      </c>
      <c r="F6" s="161" t="s">
        <v>378</v>
      </c>
      <c r="G6" s="161" t="s">
        <v>864</v>
      </c>
      <c r="H6" s="161" t="s">
        <v>908</v>
      </c>
      <c r="I6" s="163" t="s">
        <v>909</v>
      </c>
      <c r="J6" s="180" t="s">
        <v>933</v>
      </c>
      <c r="K6" s="180" t="s">
        <v>933</v>
      </c>
      <c r="L6" s="166">
        <v>11.06</v>
      </c>
      <c r="M6" s="166">
        <v>15</v>
      </c>
      <c r="N6" s="166">
        <v>0</v>
      </c>
      <c r="O6" s="167">
        <f>IF(P6="Y",5,0)</f>
        <v>5</v>
      </c>
      <c r="P6" s="165" t="s">
        <v>807</v>
      </c>
      <c r="Q6" s="167">
        <f>IF(R6="Y",15,0)</f>
        <v>15</v>
      </c>
      <c r="R6" s="165" t="s">
        <v>807</v>
      </c>
      <c r="S6" s="167">
        <f>IF(T6="Y",5,0)</f>
        <v>0</v>
      </c>
      <c r="T6" s="165" t="s">
        <v>808</v>
      </c>
      <c r="U6" s="163"/>
      <c r="V6" s="163"/>
      <c r="W6" s="168">
        <f>SUM(M6+N6+O6+Q6+S6)</f>
        <v>35</v>
      </c>
      <c r="X6" s="169" t="s">
        <v>64</v>
      </c>
      <c r="Y6" s="170" t="s">
        <v>60</v>
      </c>
      <c r="Z6" s="173">
        <v>5557500</v>
      </c>
      <c r="AA6" s="31" t="s">
        <v>935</v>
      </c>
      <c r="AB6" s="75">
        <v>0</v>
      </c>
    </row>
    <row r="7" spans="1:28" ht="120" x14ac:dyDescent="0.25">
      <c r="A7" s="159" t="s">
        <v>823</v>
      </c>
      <c r="B7" s="160" t="s">
        <v>744</v>
      </c>
      <c r="C7" s="161" t="s">
        <v>378</v>
      </c>
      <c r="D7" s="161" t="s">
        <v>790</v>
      </c>
      <c r="E7" s="162">
        <v>3059</v>
      </c>
      <c r="F7" s="161" t="s">
        <v>378</v>
      </c>
      <c r="G7" s="161" t="s">
        <v>804</v>
      </c>
      <c r="H7" s="161" t="s">
        <v>824</v>
      </c>
      <c r="I7" s="163" t="s">
        <v>825</v>
      </c>
      <c r="J7" s="180" t="s">
        <v>933</v>
      </c>
      <c r="K7" s="180" t="s">
        <v>933</v>
      </c>
      <c r="L7" s="166">
        <v>7.3749999999999991</v>
      </c>
      <c r="M7" s="166">
        <v>15</v>
      </c>
      <c r="N7" s="166">
        <v>0</v>
      </c>
      <c r="O7" s="167">
        <f>IF(P7="Y",5,0)</f>
        <v>5</v>
      </c>
      <c r="P7" s="179" t="s">
        <v>807</v>
      </c>
      <c r="Q7" s="167">
        <f>IF(R7="Y",15,0)</f>
        <v>15</v>
      </c>
      <c r="R7" s="165" t="s">
        <v>807</v>
      </c>
      <c r="S7" s="167">
        <f>IF(T7="Y",5,0)</f>
        <v>0</v>
      </c>
      <c r="T7" s="165" t="s">
        <v>808</v>
      </c>
      <c r="U7" s="163"/>
      <c r="V7" s="163"/>
      <c r="W7" s="168">
        <f>SUM(M7+N7+O7+Q7+S7)</f>
        <v>35</v>
      </c>
      <c r="X7" s="169" t="s">
        <v>217</v>
      </c>
      <c r="Y7" s="170" t="s">
        <v>139</v>
      </c>
      <c r="Z7" s="173">
        <v>6390000</v>
      </c>
      <c r="AA7" s="9" t="s">
        <v>936</v>
      </c>
      <c r="AB7" s="75">
        <v>0</v>
      </c>
    </row>
    <row r="8" spans="1:28" ht="120" x14ac:dyDescent="0.25">
      <c r="A8" s="159" t="s">
        <v>839</v>
      </c>
      <c r="B8" s="160" t="s">
        <v>744</v>
      </c>
      <c r="C8" s="161" t="s">
        <v>378</v>
      </c>
      <c r="D8" s="161" t="s">
        <v>781</v>
      </c>
      <c r="E8" s="162">
        <v>2939</v>
      </c>
      <c r="F8" s="161" t="s">
        <v>378</v>
      </c>
      <c r="G8" s="161" t="s">
        <v>827</v>
      </c>
      <c r="H8" s="161" t="s">
        <v>840</v>
      </c>
      <c r="I8" s="163" t="s">
        <v>841</v>
      </c>
      <c r="J8" s="180" t="s">
        <v>933</v>
      </c>
      <c r="K8" s="180" t="s">
        <v>933</v>
      </c>
      <c r="L8" s="166">
        <v>14.274999999999999</v>
      </c>
      <c r="M8" s="166">
        <v>15</v>
      </c>
      <c r="N8" s="166">
        <v>0</v>
      </c>
      <c r="O8" s="167">
        <f>IF(P8="Y",5,0)</f>
        <v>5</v>
      </c>
      <c r="P8" s="165" t="s">
        <v>807</v>
      </c>
      <c r="Q8" s="167">
        <f>IF(R8="Y",15,0)</f>
        <v>15</v>
      </c>
      <c r="R8" s="165" t="s">
        <v>807</v>
      </c>
      <c r="S8" s="167">
        <f>IF(T8="Y",5,0)</f>
        <v>0</v>
      </c>
      <c r="T8" s="165" t="s">
        <v>808</v>
      </c>
      <c r="U8" s="163"/>
      <c r="V8" s="163"/>
      <c r="W8" s="168">
        <f>SUM(M8+N8+O8+Q8+S8)</f>
        <v>35</v>
      </c>
      <c r="X8" s="169" t="s">
        <v>281</v>
      </c>
      <c r="Y8" s="170" t="s">
        <v>139</v>
      </c>
      <c r="Z8" s="173">
        <v>5065020</v>
      </c>
      <c r="AA8" s="9" t="s">
        <v>938</v>
      </c>
      <c r="AB8" s="75">
        <v>0</v>
      </c>
    </row>
    <row r="9" spans="1:28" ht="120" x14ac:dyDescent="0.25">
      <c r="A9" s="159" t="s">
        <v>910</v>
      </c>
      <c r="B9" s="160" t="s">
        <v>744</v>
      </c>
      <c r="C9" s="161" t="s">
        <v>378</v>
      </c>
      <c r="D9" s="161" t="s">
        <v>785</v>
      </c>
      <c r="E9" s="162">
        <v>2895</v>
      </c>
      <c r="F9" s="161" t="s">
        <v>378</v>
      </c>
      <c r="G9" s="161" t="s">
        <v>911</v>
      </c>
      <c r="H9" s="161" t="s">
        <v>912</v>
      </c>
      <c r="I9" s="163" t="s">
        <v>913</v>
      </c>
      <c r="J9" s="180" t="s">
        <v>933</v>
      </c>
      <c r="K9" s="180" t="s">
        <v>933</v>
      </c>
      <c r="L9" s="166">
        <v>27.85</v>
      </c>
      <c r="M9" s="166">
        <v>5</v>
      </c>
      <c r="N9" s="166">
        <v>0</v>
      </c>
      <c r="O9" s="167">
        <f>IF(P9="Y",5,0)</f>
        <v>5</v>
      </c>
      <c r="P9" s="165" t="s">
        <v>807</v>
      </c>
      <c r="Q9" s="167">
        <f>IF(R9="Y",15,0)</f>
        <v>15</v>
      </c>
      <c r="R9" s="165" t="s">
        <v>807</v>
      </c>
      <c r="S9" s="167">
        <f>IF(T9="Y",5,0)</f>
        <v>0</v>
      </c>
      <c r="T9" s="165" t="s">
        <v>808</v>
      </c>
      <c r="U9" s="177"/>
      <c r="V9" s="177"/>
      <c r="W9" s="178">
        <f>SUM(M9+N9+O9+Q9+S9)</f>
        <v>25</v>
      </c>
      <c r="X9" s="164" t="s">
        <v>63</v>
      </c>
      <c r="Y9" s="169" t="s">
        <v>60</v>
      </c>
      <c r="Z9" s="173">
        <v>1966500</v>
      </c>
      <c r="AA9" s="9" t="s">
        <v>937</v>
      </c>
      <c r="AB9" s="75">
        <v>0</v>
      </c>
    </row>
    <row r="10" spans="1:28" ht="75" x14ac:dyDescent="0.25">
      <c r="A10" s="159" t="s">
        <v>928</v>
      </c>
      <c r="B10" s="160" t="s">
        <v>744</v>
      </c>
      <c r="C10" s="161" t="s">
        <v>378</v>
      </c>
      <c r="D10" s="161" t="s">
        <v>842</v>
      </c>
      <c r="E10" s="162">
        <v>2398</v>
      </c>
      <c r="F10" s="161" t="s">
        <v>378</v>
      </c>
      <c r="G10" s="161" t="s">
        <v>911</v>
      </c>
      <c r="H10" s="161" t="s">
        <v>929</v>
      </c>
      <c r="I10" s="163" t="s">
        <v>930</v>
      </c>
      <c r="J10" s="180" t="s">
        <v>933</v>
      </c>
      <c r="K10" s="180" t="s">
        <v>933</v>
      </c>
      <c r="L10" s="166">
        <v>15.97</v>
      </c>
      <c r="M10" s="166">
        <v>5</v>
      </c>
      <c r="N10" s="166">
        <v>0</v>
      </c>
      <c r="O10" s="167">
        <f>IF(P10="Y",5,0)</f>
        <v>5</v>
      </c>
      <c r="P10" s="165" t="s">
        <v>807</v>
      </c>
      <c r="Q10" s="167">
        <f>IF(R10="Y",15,0)</f>
        <v>15</v>
      </c>
      <c r="R10" s="165" t="s">
        <v>807</v>
      </c>
      <c r="S10" s="167">
        <f>IF(T10="Y",5,0)</f>
        <v>0</v>
      </c>
      <c r="T10" s="165" t="s">
        <v>808</v>
      </c>
      <c r="U10" s="163"/>
      <c r="V10" s="163"/>
      <c r="W10" s="168">
        <f>SUM(M10+N10+O10+Q10+S10)</f>
        <v>25</v>
      </c>
      <c r="X10" s="164" t="s">
        <v>63</v>
      </c>
      <c r="Y10" s="170" t="s">
        <v>60</v>
      </c>
      <c r="Z10" s="173">
        <v>1800000</v>
      </c>
      <c r="AA10" s="31" t="s">
        <v>935</v>
      </c>
      <c r="AB10" s="75">
        <v>0</v>
      </c>
    </row>
    <row r="11" spans="1:28" ht="90" x14ac:dyDescent="0.25">
      <c r="A11" s="159" t="s">
        <v>826</v>
      </c>
      <c r="B11" s="160" t="s">
        <v>744</v>
      </c>
      <c r="C11" s="161" t="s">
        <v>378</v>
      </c>
      <c r="D11" s="161" t="s">
        <v>799</v>
      </c>
      <c r="E11" s="162">
        <v>3241</v>
      </c>
      <c r="F11" s="161" t="s">
        <v>378</v>
      </c>
      <c r="G11" s="161" t="s">
        <v>827</v>
      </c>
      <c r="H11" s="161" t="s">
        <v>828</v>
      </c>
      <c r="I11" s="163" t="s">
        <v>829</v>
      </c>
      <c r="J11" s="180" t="s">
        <v>933</v>
      </c>
      <c r="K11" s="180" t="s">
        <v>933</v>
      </c>
      <c r="L11" s="166">
        <v>40.150000000000006</v>
      </c>
      <c r="M11" s="166">
        <v>5</v>
      </c>
      <c r="N11" s="166">
        <v>0</v>
      </c>
      <c r="O11" s="167">
        <f>IF(P11="Y",5,0)</f>
        <v>5</v>
      </c>
      <c r="P11" s="165" t="s">
        <v>807</v>
      </c>
      <c r="Q11" s="167">
        <f>IF(R11="Y",15,0)</f>
        <v>15</v>
      </c>
      <c r="R11" s="165" t="s">
        <v>807</v>
      </c>
      <c r="S11" s="167">
        <f>IF(T11="Y",5,0)</f>
        <v>0</v>
      </c>
      <c r="T11" s="165" t="s">
        <v>808</v>
      </c>
      <c r="U11" s="163"/>
      <c r="V11" s="163"/>
      <c r="W11" s="168">
        <f>SUM(M11+N11+O11+Q11+S11)</f>
        <v>25</v>
      </c>
      <c r="X11" s="169" t="s">
        <v>281</v>
      </c>
      <c r="Y11" s="170" t="s">
        <v>139</v>
      </c>
      <c r="Z11" s="173">
        <v>495000</v>
      </c>
      <c r="AA11" s="9" t="s">
        <v>938</v>
      </c>
      <c r="AB11" s="75">
        <v>0</v>
      </c>
    </row>
    <row r="12" spans="1:28" ht="75" x14ac:dyDescent="0.25">
      <c r="A12" s="159" t="s">
        <v>843</v>
      </c>
      <c r="B12" s="160" t="s">
        <v>744</v>
      </c>
      <c r="C12" s="161" t="s">
        <v>378</v>
      </c>
      <c r="D12" s="161" t="s">
        <v>786</v>
      </c>
      <c r="E12" s="162">
        <v>3256</v>
      </c>
      <c r="F12" s="161" t="s">
        <v>378</v>
      </c>
      <c r="G12" s="161" t="s">
        <v>844</v>
      </c>
      <c r="H12" s="161" t="s">
        <v>845</v>
      </c>
      <c r="I12" s="163" t="s">
        <v>846</v>
      </c>
      <c r="J12" s="180" t="s">
        <v>933</v>
      </c>
      <c r="K12" s="180" t="s">
        <v>933</v>
      </c>
      <c r="L12" s="166">
        <v>10.8</v>
      </c>
      <c r="M12" s="166">
        <v>0</v>
      </c>
      <c r="N12" s="166">
        <v>0</v>
      </c>
      <c r="O12" s="167">
        <f>IF(P12="Y",5,0)</f>
        <v>5</v>
      </c>
      <c r="P12" s="165" t="s">
        <v>807</v>
      </c>
      <c r="Q12" s="167">
        <f>IF(R12="Y",15,0)</f>
        <v>15</v>
      </c>
      <c r="R12" s="165" t="s">
        <v>807</v>
      </c>
      <c r="S12" s="167">
        <f>IF(T12="Y",5,0)</f>
        <v>0</v>
      </c>
      <c r="T12" s="165" t="s">
        <v>808</v>
      </c>
      <c r="U12" s="163"/>
      <c r="V12" s="163"/>
      <c r="W12" s="168">
        <f>SUM(M12+N12+O12+Q12+S12)</f>
        <v>20</v>
      </c>
      <c r="X12" s="169" t="s">
        <v>220</v>
      </c>
      <c r="Y12" s="170" t="s">
        <v>59</v>
      </c>
      <c r="Z12" s="173">
        <v>557100</v>
      </c>
      <c r="AA12" s="9" t="s">
        <v>939</v>
      </c>
      <c r="AB12" s="75">
        <v>0</v>
      </c>
    </row>
    <row r="13" spans="1:28" ht="75" x14ac:dyDescent="0.25">
      <c r="A13" s="159" t="s">
        <v>847</v>
      </c>
      <c r="B13" s="160" t="s">
        <v>744</v>
      </c>
      <c r="C13" s="161" t="s">
        <v>378</v>
      </c>
      <c r="D13" s="174" t="s">
        <v>791</v>
      </c>
      <c r="E13" s="162">
        <v>3047</v>
      </c>
      <c r="F13" s="161" t="s">
        <v>378</v>
      </c>
      <c r="G13" s="174" t="s">
        <v>848</v>
      </c>
      <c r="H13" s="174" t="s">
        <v>795</v>
      </c>
      <c r="I13" s="175" t="s">
        <v>849</v>
      </c>
      <c r="J13" s="180" t="s">
        <v>933</v>
      </c>
      <c r="K13" s="180" t="s">
        <v>933</v>
      </c>
      <c r="L13" s="166">
        <v>7.8150000000000004</v>
      </c>
      <c r="M13" s="166">
        <v>0</v>
      </c>
      <c r="N13" s="166">
        <v>0</v>
      </c>
      <c r="O13" s="167">
        <f>IF(P13="Y",5,0)</f>
        <v>5</v>
      </c>
      <c r="P13" s="165" t="s">
        <v>807</v>
      </c>
      <c r="Q13" s="167">
        <f>IF(R13="Y",15,0)</f>
        <v>15</v>
      </c>
      <c r="R13" s="165" t="s">
        <v>807</v>
      </c>
      <c r="S13" s="167">
        <f>IF(T13="Y",5,0)</f>
        <v>0</v>
      </c>
      <c r="T13" s="165" t="s">
        <v>808</v>
      </c>
      <c r="U13" s="175"/>
      <c r="V13" s="175"/>
      <c r="W13" s="176">
        <f>SUM(M13+N13+O13+Q13+S13)</f>
        <v>20</v>
      </c>
      <c r="X13" s="171" t="s">
        <v>62</v>
      </c>
      <c r="Y13" s="172" t="s">
        <v>59</v>
      </c>
      <c r="Z13" s="173">
        <v>1260000</v>
      </c>
      <c r="AA13" s="31" t="s">
        <v>940</v>
      </c>
      <c r="AB13" s="75">
        <v>0</v>
      </c>
    </row>
    <row r="14" spans="1:28" ht="180" x14ac:dyDescent="0.25">
      <c r="A14" s="159" t="s">
        <v>850</v>
      </c>
      <c r="B14" s="160" t="s">
        <v>744</v>
      </c>
      <c r="C14" s="161" t="s">
        <v>378</v>
      </c>
      <c r="D14" s="174" t="s">
        <v>779</v>
      </c>
      <c r="E14" s="162">
        <v>2205</v>
      </c>
      <c r="F14" s="161" t="s">
        <v>378</v>
      </c>
      <c r="G14" s="174" t="s">
        <v>848</v>
      </c>
      <c r="H14" s="174" t="s">
        <v>851</v>
      </c>
      <c r="I14" s="175" t="s">
        <v>852</v>
      </c>
      <c r="J14" s="180" t="s">
        <v>933</v>
      </c>
      <c r="K14" s="180" t="s">
        <v>933</v>
      </c>
      <c r="L14" s="166">
        <v>8.2349999999999994</v>
      </c>
      <c r="M14" s="166">
        <v>0</v>
      </c>
      <c r="N14" s="166">
        <v>0</v>
      </c>
      <c r="O14" s="167">
        <f>IF(P14="Y",5,0)</f>
        <v>5</v>
      </c>
      <c r="P14" s="165" t="s">
        <v>807</v>
      </c>
      <c r="Q14" s="167">
        <f>IF(R14="Y",15,0)</f>
        <v>15</v>
      </c>
      <c r="R14" s="165" t="s">
        <v>807</v>
      </c>
      <c r="S14" s="167">
        <f>IF(T14="Y",5,0)</f>
        <v>0</v>
      </c>
      <c r="T14" s="165" t="s">
        <v>808</v>
      </c>
      <c r="U14" s="175"/>
      <c r="V14" s="175"/>
      <c r="W14" s="176">
        <f>SUM(M14+N14+O14+Q14+S14)</f>
        <v>20</v>
      </c>
      <c r="X14" s="171" t="s">
        <v>62</v>
      </c>
      <c r="Y14" s="172" t="s">
        <v>59</v>
      </c>
      <c r="Z14" s="173">
        <v>3487500</v>
      </c>
      <c r="AA14" s="9" t="s">
        <v>939</v>
      </c>
      <c r="AB14" s="75">
        <v>0</v>
      </c>
    </row>
    <row r="15" spans="1:28" ht="90" x14ac:dyDescent="0.25">
      <c r="A15" s="159" t="s">
        <v>853</v>
      </c>
      <c r="B15" s="160" t="s">
        <v>744</v>
      </c>
      <c r="C15" s="161" t="s">
        <v>378</v>
      </c>
      <c r="D15" s="174" t="s">
        <v>787</v>
      </c>
      <c r="E15" s="162">
        <v>2209</v>
      </c>
      <c r="F15" s="161" t="s">
        <v>378</v>
      </c>
      <c r="G15" s="174" t="s">
        <v>848</v>
      </c>
      <c r="H15" s="174" t="s">
        <v>854</v>
      </c>
      <c r="I15" s="175" t="s">
        <v>855</v>
      </c>
      <c r="J15" s="180" t="s">
        <v>933</v>
      </c>
      <c r="K15" s="180" t="s">
        <v>933</v>
      </c>
      <c r="L15" s="166">
        <v>20.400000000000002</v>
      </c>
      <c r="M15" s="166">
        <v>0</v>
      </c>
      <c r="N15" s="166">
        <v>0</v>
      </c>
      <c r="O15" s="167">
        <f>IF(P15="Y",5,0)</f>
        <v>5</v>
      </c>
      <c r="P15" s="165" t="s">
        <v>807</v>
      </c>
      <c r="Q15" s="167">
        <f>IF(R15="Y",15,0)</f>
        <v>15</v>
      </c>
      <c r="R15" s="165" t="s">
        <v>807</v>
      </c>
      <c r="S15" s="167">
        <f>IF(T15="Y",5,0)</f>
        <v>0</v>
      </c>
      <c r="T15" s="165" t="s">
        <v>808</v>
      </c>
      <c r="U15" s="175"/>
      <c r="V15" s="175"/>
      <c r="W15" s="176">
        <f>SUM(M15+N15+O15+Q15+S15)</f>
        <v>20</v>
      </c>
      <c r="X15" s="171" t="s">
        <v>62</v>
      </c>
      <c r="Y15" s="172" t="s">
        <v>59</v>
      </c>
      <c r="Z15" s="173">
        <v>625500</v>
      </c>
      <c r="AA15" s="31" t="s">
        <v>940</v>
      </c>
      <c r="AB15" s="75">
        <v>0</v>
      </c>
    </row>
    <row r="16" spans="1:28" ht="135" x14ac:dyDescent="0.25">
      <c r="A16" s="159" t="s">
        <v>742</v>
      </c>
      <c r="B16" s="160" t="s">
        <v>744</v>
      </c>
      <c r="C16" s="161" t="s">
        <v>378</v>
      </c>
      <c r="D16" s="174" t="s">
        <v>784</v>
      </c>
      <c r="E16" s="162">
        <v>3125</v>
      </c>
      <c r="F16" s="161" t="s">
        <v>378</v>
      </c>
      <c r="G16" s="174" t="s">
        <v>856</v>
      </c>
      <c r="H16" s="174" t="s">
        <v>857</v>
      </c>
      <c r="I16" s="175" t="s">
        <v>745</v>
      </c>
      <c r="J16" s="180" t="s">
        <v>933</v>
      </c>
      <c r="K16" s="180" t="s">
        <v>933</v>
      </c>
      <c r="L16" s="166">
        <v>41.7</v>
      </c>
      <c r="M16" s="166">
        <v>0</v>
      </c>
      <c r="N16" s="166">
        <v>0</v>
      </c>
      <c r="O16" s="167">
        <f>IF(P16="Y",5,0)</f>
        <v>5</v>
      </c>
      <c r="P16" s="165" t="s">
        <v>807</v>
      </c>
      <c r="Q16" s="167">
        <f>IF(R16="Y",15,0)</f>
        <v>15</v>
      </c>
      <c r="R16" s="165" t="s">
        <v>807</v>
      </c>
      <c r="S16" s="167">
        <f>IF(T16="Y",5,0)</f>
        <v>0</v>
      </c>
      <c r="T16" s="165" t="s">
        <v>808</v>
      </c>
      <c r="U16" s="175"/>
      <c r="V16" s="175"/>
      <c r="W16" s="176">
        <f>SUM(M16+N16+O16+Q16+S16)</f>
        <v>20</v>
      </c>
      <c r="X16" s="171" t="s">
        <v>141</v>
      </c>
      <c r="Y16" s="170" t="s">
        <v>60</v>
      </c>
      <c r="Z16" s="173">
        <v>328500</v>
      </c>
      <c r="AA16" s="9" t="s">
        <v>934</v>
      </c>
      <c r="AB16" s="92">
        <v>100</v>
      </c>
    </row>
    <row r="17" spans="1:28" ht="165" x14ac:dyDescent="0.25">
      <c r="A17" s="159" t="s">
        <v>858</v>
      </c>
      <c r="B17" s="160" t="s">
        <v>744</v>
      </c>
      <c r="C17" s="161" t="s">
        <v>378</v>
      </c>
      <c r="D17" s="174" t="s">
        <v>778</v>
      </c>
      <c r="E17" s="162">
        <v>3124</v>
      </c>
      <c r="F17" s="161" t="s">
        <v>378</v>
      </c>
      <c r="G17" s="174" t="s">
        <v>856</v>
      </c>
      <c r="H17" s="174" t="s">
        <v>859</v>
      </c>
      <c r="I17" s="175" t="s">
        <v>860</v>
      </c>
      <c r="J17" s="180" t="s">
        <v>933</v>
      </c>
      <c r="K17" s="180" t="s">
        <v>933</v>
      </c>
      <c r="L17" s="166">
        <v>12.04</v>
      </c>
      <c r="M17" s="166">
        <v>0</v>
      </c>
      <c r="N17" s="166">
        <v>0</v>
      </c>
      <c r="O17" s="167">
        <f>IF(P17="Y",5,0)</f>
        <v>5</v>
      </c>
      <c r="P17" s="165" t="s">
        <v>807</v>
      </c>
      <c r="Q17" s="167">
        <f>IF(R17="Y",15,0)</f>
        <v>15</v>
      </c>
      <c r="R17" s="165" t="s">
        <v>807</v>
      </c>
      <c r="S17" s="167">
        <f>IF(T17="Y",5,0)</f>
        <v>0</v>
      </c>
      <c r="T17" s="165" t="s">
        <v>808</v>
      </c>
      <c r="U17" s="175"/>
      <c r="V17" s="175"/>
      <c r="W17" s="176">
        <f>SUM(M17+N17+O17+Q17+S17)</f>
        <v>20</v>
      </c>
      <c r="X17" s="171" t="s">
        <v>141</v>
      </c>
      <c r="Y17" s="170" t="s">
        <v>60</v>
      </c>
      <c r="Z17" s="173">
        <v>2173500</v>
      </c>
      <c r="AA17" s="31" t="s">
        <v>935</v>
      </c>
      <c r="AB17" s="75">
        <v>0</v>
      </c>
    </row>
    <row r="18" spans="1:28" ht="105" x14ac:dyDescent="0.25">
      <c r="A18" s="159" t="s">
        <v>863</v>
      </c>
      <c r="B18" s="160" t="s">
        <v>744</v>
      </c>
      <c r="C18" s="161" t="s">
        <v>378</v>
      </c>
      <c r="D18" s="161" t="s">
        <v>784</v>
      </c>
      <c r="E18" s="162">
        <v>2947</v>
      </c>
      <c r="F18" s="161" t="s">
        <v>378</v>
      </c>
      <c r="G18" s="161" t="s">
        <v>864</v>
      </c>
      <c r="H18" s="161" t="s">
        <v>865</v>
      </c>
      <c r="I18" s="163" t="s">
        <v>866</v>
      </c>
      <c r="J18" s="180" t="s">
        <v>933</v>
      </c>
      <c r="K18" s="180" t="s">
        <v>933</v>
      </c>
      <c r="L18" s="166">
        <v>17.75</v>
      </c>
      <c r="M18" s="166">
        <v>0</v>
      </c>
      <c r="N18" s="166">
        <v>0</v>
      </c>
      <c r="O18" s="167">
        <f>IF(P18="Y",5,0)</f>
        <v>5</v>
      </c>
      <c r="P18" s="165" t="s">
        <v>807</v>
      </c>
      <c r="Q18" s="167">
        <f>IF(R18="Y",15,0)</f>
        <v>15</v>
      </c>
      <c r="R18" s="165" t="s">
        <v>807</v>
      </c>
      <c r="S18" s="167">
        <f>IF(T18="Y",5,0)</f>
        <v>0</v>
      </c>
      <c r="T18" s="165" t="s">
        <v>808</v>
      </c>
      <c r="U18" s="163"/>
      <c r="V18" s="163"/>
      <c r="W18" s="168">
        <f>SUM(M18+N18+O18+Q18+S18)</f>
        <v>20</v>
      </c>
      <c r="X18" s="169" t="s">
        <v>64</v>
      </c>
      <c r="Y18" s="170" t="s">
        <v>60</v>
      </c>
      <c r="Z18" s="173">
        <v>378000</v>
      </c>
      <c r="AA18" s="31" t="s">
        <v>935</v>
      </c>
      <c r="AB18" s="75">
        <v>0</v>
      </c>
    </row>
    <row r="19" spans="1:28" ht="90" x14ac:dyDescent="0.25">
      <c r="A19" s="159" t="s">
        <v>867</v>
      </c>
      <c r="B19" s="160" t="s">
        <v>744</v>
      </c>
      <c r="C19" s="161" t="s">
        <v>378</v>
      </c>
      <c r="D19" s="161" t="s">
        <v>793</v>
      </c>
      <c r="E19" s="162">
        <v>2507</v>
      </c>
      <c r="F19" s="161" t="s">
        <v>378</v>
      </c>
      <c r="G19" s="161" t="s">
        <v>864</v>
      </c>
      <c r="H19" s="161" t="s">
        <v>868</v>
      </c>
      <c r="I19" s="163" t="s">
        <v>869</v>
      </c>
      <c r="J19" s="180" t="s">
        <v>933</v>
      </c>
      <c r="K19" s="180" t="s">
        <v>933</v>
      </c>
      <c r="L19" s="166">
        <v>5.28</v>
      </c>
      <c r="M19" s="166">
        <v>0</v>
      </c>
      <c r="N19" s="166">
        <v>0</v>
      </c>
      <c r="O19" s="167">
        <f>IF(P19="Y",5,0)</f>
        <v>5</v>
      </c>
      <c r="P19" s="165" t="s">
        <v>807</v>
      </c>
      <c r="Q19" s="167">
        <f>IF(R19="Y",15,0)</f>
        <v>15</v>
      </c>
      <c r="R19" s="165" t="s">
        <v>807</v>
      </c>
      <c r="S19" s="167">
        <f>IF(T19="Y",5,0)</f>
        <v>0</v>
      </c>
      <c r="T19" s="165" t="s">
        <v>808</v>
      </c>
      <c r="U19" s="163"/>
      <c r="V19" s="163"/>
      <c r="W19" s="168">
        <f>SUM(M19+N19+O19+Q19+S19)</f>
        <v>20</v>
      </c>
      <c r="X19" s="169" t="s">
        <v>64</v>
      </c>
      <c r="Y19" s="170" t="s">
        <v>60</v>
      </c>
      <c r="Z19" s="173">
        <v>1905300</v>
      </c>
      <c r="AA19" s="31" t="s">
        <v>935</v>
      </c>
      <c r="AB19" s="75">
        <v>0</v>
      </c>
    </row>
    <row r="20" spans="1:28" ht="75" x14ac:dyDescent="0.25">
      <c r="A20" s="159" t="s">
        <v>870</v>
      </c>
      <c r="B20" s="160" t="s">
        <v>744</v>
      </c>
      <c r="C20" s="161" t="s">
        <v>378</v>
      </c>
      <c r="D20" s="161" t="s">
        <v>800</v>
      </c>
      <c r="E20" s="162">
        <v>2510</v>
      </c>
      <c r="F20" s="161" t="s">
        <v>378</v>
      </c>
      <c r="G20" s="161" t="s">
        <v>864</v>
      </c>
      <c r="H20" s="161" t="s">
        <v>801</v>
      </c>
      <c r="I20" s="163" t="s">
        <v>871</v>
      </c>
      <c r="J20" s="180" t="s">
        <v>933</v>
      </c>
      <c r="K20" s="180" t="s">
        <v>933</v>
      </c>
      <c r="L20" s="166">
        <v>8.0599999999999987</v>
      </c>
      <c r="M20" s="166">
        <v>0</v>
      </c>
      <c r="N20" s="166">
        <v>0</v>
      </c>
      <c r="O20" s="167">
        <f>IF(P20="Y",5,0)</f>
        <v>5</v>
      </c>
      <c r="P20" s="165" t="s">
        <v>807</v>
      </c>
      <c r="Q20" s="167">
        <f>IF(R20="Y",15,0)</f>
        <v>15</v>
      </c>
      <c r="R20" s="165" t="s">
        <v>807</v>
      </c>
      <c r="S20" s="167">
        <f>IF(T20="Y",5,0)</f>
        <v>0</v>
      </c>
      <c r="T20" s="165" t="s">
        <v>808</v>
      </c>
      <c r="U20" s="163"/>
      <c r="V20" s="163"/>
      <c r="W20" s="168">
        <f>SUM(M20+N20+O20+Q20+S20)</f>
        <v>20</v>
      </c>
      <c r="X20" s="169" t="s">
        <v>64</v>
      </c>
      <c r="Y20" s="170" t="s">
        <v>60</v>
      </c>
      <c r="Z20" s="173">
        <v>540000</v>
      </c>
      <c r="AA20" s="31" t="s">
        <v>935</v>
      </c>
      <c r="AB20" s="75">
        <v>0</v>
      </c>
    </row>
    <row r="21" spans="1:28" ht="75" x14ac:dyDescent="0.25">
      <c r="A21" s="159" t="s">
        <v>872</v>
      </c>
      <c r="B21" s="160" t="s">
        <v>744</v>
      </c>
      <c r="C21" s="161" t="s">
        <v>378</v>
      </c>
      <c r="D21" s="161" t="s">
        <v>779</v>
      </c>
      <c r="E21" s="162">
        <v>2502</v>
      </c>
      <c r="F21" s="161" t="s">
        <v>378</v>
      </c>
      <c r="G21" s="161" t="s">
        <v>864</v>
      </c>
      <c r="H21" s="161" t="s">
        <v>873</v>
      </c>
      <c r="I21" s="163" t="s">
        <v>874</v>
      </c>
      <c r="J21" s="180" t="s">
        <v>933</v>
      </c>
      <c r="K21" s="180" t="s">
        <v>933</v>
      </c>
      <c r="L21" s="166">
        <v>5.9600000000000009</v>
      </c>
      <c r="M21" s="166">
        <v>0</v>
      </c>
      <c r="N21" s="166">
        <v>0</v>
      </c>
      <c r="O21" s="167">
        <f>IF(P21="Y",5,0)</f>
        <v>5</v>
      </c>
      <c r="P21" s="165" t="s">
        <v>807</v>
      </c>
      <c r="Q21" s="167">
        <f>IF(R21="Y",15,0)</f>
        <v>15</v>
      </c>
      <c r="R21" s="165" t="s">
        <v>807</v>
      </c>
      <c r="S21" s="167">
        <f>IF(T21="Y",5,0)</f>
        <v>0</v>
      </c>
      <c r="T21" s="165" t="s">
        <v>808</v>
      </c>
      <c r="U21" s="163"/>
      <c r="V21" s="163"/>
      <c r="W21" s="168">
        <f>SUM(M21+N21+O21+Q21+S21)</f>
        <v>20</v>
      </c>
      <c r="X21" s="169" t="s">
        <v>64</v>
      </c>
      <c r="Y21" s="170" t="s">
        <v>60</v>
      </c>
      <c r="Z21" s="173">
        <v>900000</v>
      </c>
      <c r="AA21" s="31" t="s">
        <v>935</v>
      </c>
      <c r="AB21" s="75">
        <v>0</v>
      </c>
    </row>
    <row r="22" spans="1:28" ht="75" x14ac:dyDescent="0.25">
      <c r="A22" s="159" t="s">
        <v>875</v>
      </c>
      <c r="B22" s="160" t="s">
        <v>744</v>
      </c>
      <c r="C22" s="161" t="s">
        <v>378</v>
      </c>
      <c r="D22" s="161" t="s">
        <v>779</v>
      </c>
      <c r="E22" s="162">
        <v>2506</v>
      </c>
      <c r="F22" s="161" t="s">
        <v>378</v>
      </c>
      <c r="G22" s="161" t="s">
        <v>864</v>
      </c>
      <c r="H22" s="161" t="s">
        <v>873</v>
      </c>
      <c r="I22" s="163" t="s">
        <v>876</v>
      </c>
      <c r="J22" s="180" t="s">
        <v>933</v>
      </c>
      <c r="K22" s="180" t="s">
        <v>933</v>
      </c>
      <c r="L22" s="166">
        <v>5.9600000000000009</v>
      </c>
      <c r="M22" s="166">
        <v>0</v>
      </c>
      <c r="N22" s="166">
        <v>0</v>
      </c>
      <c r="O22" s="167">
        <f>IF(P22="Y",5,0)</f>
        <v>5</v>
      </c>
      <c r="P22" s="165" t="s">
        <v>807</v>
      </c>
      <c r="Q22" s="167">
        <f>IF(R22="Y",15,0)</f>
        <v>15</v>
      </c>
      <c r="R22" s="165" t="s">
        <v>807</v>
      </c>
      <c r="S22" s="167">
        <f>IF(T22="Y",5,0)</f>
        <v>0</v>
      </c>
      <c r="T22" s="165" t="s">
        <v>808</v>
      </c>
      <c r="U22" s="163"/>
      <c r="V22" s="163"/>
      <c r="W22" s="168">
        <f>SUM(M22+N22+O22+Q22+S22)</f>
        <v>20</v>
      </c>
      <c r="X22" s="169" t="s">
        <v>64</v>
      </c>
      <c r="Y22" s="170" t="s">
        <v>60</v>
      </c>
      <c r="Z22" s="173">
        <v>900000</v>
      </c>
      <c r="AA22" s="31" t="s">
        <v>935</v>
      </c>
      <c r="AB22" s="75">
        <v>0</v>
      </c>
    </row>
    <row r="23" spans="1:28" ht="75" x14ac:dyDescent="0.25">
      <c r="A23" s="159" t="s">
        <v>877</v>
      </c>
      <c r="B23" s="160" t="s">
        <v>744</v>
      </c>
      <c r="C23" s="161" t="s">
        <v>378</v>
      </c>
      <c r="D23" s="161" t="s">
        <v>779</v>
      </c>
      <c r="E23" s="162">
        <v>2508</v>
      </c>
      <c r="F23" s="161" t="s">
        <v>378</v>
      </c>
      <c r="G23" s="161" t="s">
        <v>864</v>
      </c>
      <c r="H23" s="161" t="s">
        <v>878</v>
      </c>
      <c r="I23" s="163" t="s">
        <v>879</v>
      </c>
      <c r="J23" s="180" t="s">
        <v>933</v>
      </c>
      <c r="K23" s="180" t="s">
        <v>933</v>
      </c>
      <c r="L23" s="166">
        <v>8.9599999999999991</v>
      </c>
      <c r="M23" s="166">
        <v>0</v>
      </c>
      <c r="N23" s="166">
        <v>0</v>
      </c>
      <c r="O23" s="167">
        <f>IF(P23="Y",5,0)</f>
        <v>5</v>
      </c>
      <c r="P23" s="165" t="s">
        <v>807</v>
      </c>
      <c r="Q23" s="167">
        <f>IF(R23="Y",15,0)</f>
        <v>15</v>
      </c>
      <c r="R23" s="165" t="s">
        <v>807</v>
      </c>
      <c r="S23" s="167">
        <f>IF(T23="Y",5,0)</f>
        <v>0</v>
      </c>
      <c r="T23" s="165" t="s">
        <v>808</v>
      </c>
      <c r="U23" s="163"/>
      <c r="V23" s="163"/>
      <c r="W23" s="168">
        <f>SUM(M23+N23+O23+Q23+S23)</f>
        <v>20</v>
      </c>
      <c r="X23" s="169" t="s">
        <v>64</v>
      </c>
      <c r="Y23" s="170" t="s">
        <v>60</v>
      </c>
      <c r="Z23" s="173">
        <v>495000</v>
      </c>
      <c r="AA23" s="31" t="s">
        <v>935</v>
      </c>
      <c r="AB23" s="75">
        <v>0</v>
      </c>
    </row>
    <row r="24" spans="1:28" ht="75" x14ac:dyDescent="0.25">
      <c r="A24" s="159" t="s">
        <v>880</v>
      </c>
      <c r="B24" s="160" t="s">
        <v>744</v>
      </c>
      <c r="C24" s="161" t="s">
        <v>378</v>
      </c>
      <c r="D24" s="161" t="s">
        <v>779</v>
      </c>
      <c r="E24" s="162">
        <v>2509</v>
      </c>
      <c r="F24" s="161" t="s">
        <v>378</v>
      </c>
      <c r="G24" s="161" t="s">
        <v>864</v>
      </c>
      <c r="H24" s="161" t="s">
        <v>881</v>
      </c>
      <c r="I24" s="163" t="s">
        <v>882</v>
      </c>
      <c r="J24" s="180" t="s">
        <v>933</v>
      </c>
      <c r="K24" s="180" t="s">
        <v>933</v>
      </c>
      <c r="L24" s="166">
        <v>8.9599999999999991</v>
      </c>
      <c r="M24" s="166">
        <v>0</v>
      </c>
      <c r="N24" s="166">
        <v>0</v>
      </c>
      <c r="O24" s="167">
        <f>IF(P24="Y",5,0)</f>
        <v>5</v>
      </c>
      <c r="P24" s="165" t="s">
        <v>807</v>
      </c>
      <c r="Q24" s="167">
        <f>IF(R24="Y",15,0)</f>
        <v>15</v>
      </c>
      <c r="R24" s="165" t="s">
        <v>807</v>
      </c>
      <c r="S24" s="167">
        <f>IF(T24="Y",5,0)</f>
        <v>0</v>
      </c>
      <c r="T24" s="165" t="s">
        <v>808</v>
      </c>
      <c r="U24" s="163"/>
      <c r="V24" s="163"/>
      <c r="W24" s="168">
        <f>SUM(M24+N24+O24+Q24+S24)</f>
        <v>20</v>
      </c>
      <c r="X24" s="169" t="s">
        <v>64</v>
      </c>
      <c r="Y24" s="170" t="s">
        <v>60</v>
      </c>
      <c r="Z24" s="173">
        <v>595800</v>
      </c>
      <c r="AA24" s="31" t="s">
        <v>935</v>
      </c>
      <c r="AB24" s="75">
        <v>0</v>
      </c>
    </row>
    <row r="25" spans="1:28" ht="75" x14ac:dyDescent="0.25">
      <c r="A25" s="159" t="s">
        <v>883</v>
      </c>
      <c r="B25" s="160" t="s">
        <v>744</v>
      </c>
      <c r="C25" s="161" t="s">
        <v>378</v>
      </c>
      <c r="D25" s="161" t="s">
        <v>779</v>
      </c>
      <c r="E25" s="162">
        <v>2925</v>
      </c>
      <c r="F25" s="161" t="s">
        <v>378</v>
      </c>
      <c r="G25" s="161" t="s">
        <v>864</v>
      </c>
      <c r="H25" s="161" t="s">
        <v>873</v>
      </c>
      <c r="I25" s="163" t="s">
        <v>884</v>
      </c>
      <c r="J25" s="180" t="s">
        <v>933</v>
      </c>
      <c r="K25" s="180" t="s">
        <v>933</v>
      </c>
      <c r="L25" s="166">
        <v>5.9600000000000009</v>
      </c>
      <c r="M25" s="166">
        <v>0</v>
      </c>
      <c r="N25" s="166">
        <v>0</v>
      </c>
      <c r="O25" s="167">
        <f>IF(P25="Y",5,0)</f>
        <v>5</v>
      </c>
      <c r="P25" s="165" t="s">
        <v>807</v>
      </c>
      <c r="Q25" s="167">
        <f>IF(R25="Y",15,0)</f>
        <v>15</v>
      </c>
      <c r="R25" s="165" t="s">
        <v>807</v>
      </c>
      <c r="S25" s="167">
        <f>IF(T25="Y",5,0)</f>
        <v>0</v>
      </c>
      <c r="T25" s="165" t="s">
        <v>808</v>
      </c>
      <c r="U25" s="163"/>
      <c r="V25" s="163"/>
      <c r="W25" s="168">
        <f>SUM(M25+N25+O25+Q25+S25)</f>
        <v>20</v>
      </c>
      <c r="X25" s="169" t="s">
        <v>64</v>
      </c>
      <c r="Y25" s="170" t="s">
        <v>60</v>
      </c>
      <c r="Z25" s="173">
        <v>900000</v>
      </c>
      <c r="AA25" s="31" t="s">
        <v>935</v>
      </c>
      <c r="AB25" s="75">
        <v>0</v>
      </c>
    </row>
    <row r="26" spans="1:28" ht="75" x14ac:dyDescent="0.25">
      <c r="A26" s="159" t="s">
        <v>885</v>
      </c>
      <c r="B26" s="160" t="s">
        <v>744</v>
      </c>
      <c r="C26" s="161" t="s">
        <v>378</v>
      </c>
      <c r="D26" s="161" t="s">
        <v>779</v>
      </c>
      <c r="E26" s="162">
        <v>3207</v>
      </c>
      <c r="F26" s="161" t="s">
        <v>378</v>
      </c>
      <c r="G26" s="161" t="s">
        <v>864</v>
      </c>
      <c r="H26" s="161" t="s">
        <v>886</v>
      </c>
      <c r="I26" s="163" t="s">
        <v>887</v>
      </c>
      <c r="J26" s="180" t="s">
        <v>933</v>
      </c>
      <c r="K26" s="180" t="s">
        <v>933</v>
      </c>
      <c r="L26" s="166">
        <v>5.9600000000000009</v>
      </c>
      <c r="M26" s="166">
        <v>0</v>
      </c>
      <c r="N26" s="166">
        <v>0</v>
      </c>
      <c r="O26" s="167">
        <f>IF(P26="Y",5,0)</f>
        <v>5</v>
      </c>
      <c r="P26" s="165" t="s">
        <v>807</v>
      </c>
      <c r="Q26" s="167">
        <f>IF(R26="Y",15,0)</f>
        <v>15</v>
      </c>
      <c r="R26" s="165" t="s">
        <v>807</v>
      </c>
      <c r="S26" s="167">
        <f>IF(T26="Y",5,0)</f>
        <v>0</v>
      </c>
      <c r="T26" s="165" t="s">
        <v>808</v>
      </c>
      <c r="U26" s="163"/>
      <c r="V26" s="163"/>
      <c r="W26" s="168">
        <f>SUM(M26+N26+O26+Q26+S26)</f>
        <v>20</v>
      </c>
      <c r="X26" s="169" t="s">
        <v>64</v>
      </c>
      <c r="Y26" s="170" t="s">
        <v>60</v>
      </c>
      <c r="Z26" s="173">
        <v>258300</v>
      </c>
      <c r="AA26" s="31" t="s">
        <v>935</v>
      </c>
      <c r="AB26" s="75">
        <v>0</v>
      </c>
    </row>
    <row r="27" spans="1:28" ht="90" x14ac:dyDescent="0.25">
      <c r="A27" s="159" t="s">
        <v>888</v>
      </c>
      <c r="B27" s="160" t="s">
        <v>744</v>
      </c>
      <c r="C27" s="161" t="s">
        <v>378</v>
      </c>
      <c r="D27" s="161" t="s">
        <v>780</v>
      </c>
      <c r="E27" s="162">
        <v>2504</v>
      </c>
      <c r="F27" s="161" t="s">
        <v>378</v>
      </c>
      <c r="G27" s="161" t="s">
        <v>864</v>
      </c>
      <c r="H27" s="161" t="s">
        <v>889</v>
      </c>
      <c r="I27" s="163" t="s">
        <v>890</v>
      </c>
      <c r="J27" s="180" t="s">
        <v>933</v>
      </c>
      <c r="K27" s="180" t="s">
        <v>933</v>
      </c>
      <c r="L27" s="166">
        <v>5.8800000000000008</v>
      </c>
      <c r="M27" s="166">
        <v>0</v>
      </c>
      <c r="N27" s="166">
        <v>0</v>
      </c>
      <c r="O27" s="167">
        <f>IF(P27="Y",5,0)</f>
        <v>5</v>
      </c>
      <c r="P27" s="165" t="s">
        <v>807</v>
      </c>
      <c r="Q27" s="167">
        <f>IF(R27="Y",15,0)</f>
        <v>15</v>
      </c>
      <c r="R27" s="165" t="s">
        <v>807</v>
      </c>
      <c r="S27" s="167">
        <f>IF(T27="Y",5,0)</f>
        <v>0</v>
      </c>
      <c r="T27" s="165" t="s">
        <v>808</v>
      </c>
      <c r="U27" s="163"/>
      <c r="V27" s="163"/>
      <c r="W27" s="168">
        <f>SUM(M27+N27+O27+Q27+S27)</f>
        <v>20</v>
      </c>
      <c r="X27" s="169" t="s">
        <v>64</v>
      </c>
      <c r="Y27" s="170" t="s">
        <v>60</v>
      </c>
      <c r="Z27" s="173">
        <v>468000</v>
      </c>
      <c r="AA27" s="31" t="s">
        <v>935</v>
      </c>
      <c r="AB27" s="75">
        <v>0</v>
      </c>
    </row>
    <row r="28" spans="1:28" ht="75" x14ac:dyDescent="0.25">
      <c r="A28" s="159" t="s">
        <v>891</v>
      </c>
      <c r="B28" s="160" t="s">
        <v>744</v>
      </c>
      <c r="C28" s="161" t="s">
        <v>378</v>
      </c>
      <c r="D28" s="161" t="s">
        <v>780</v>
      </c>
      <c r="E28" s="162">
        <v>2505</v>
      </c>
      <c r="F28" s="161" t="s">
        <v>378</v>
      </c>
      <c r="G28" s="161" t="s">
        <v>864</v>
      </c>
      <c r="H28" s="161" t="s">
        <v>892</v>
      </c>
      <c r="I28" s="163" t="s">
        <v>893</v>
      </c>
      <c r="J28" s="180" t="s">
        <v>933</v>
      </c>
      <c r="K28" s="180" t="s">
        <v>933</v>
      </c>
      <c r="L28" s="166">
        <v>6.7200000000000006</v>
      </c>
      <c r="M28" s="166">
        <v>0</v>
      </c>
      <c r="N28" s="166">
        <v>0</v>
      </c>
      <c r="O28" s="167">
        <f>IF(P28="Y",5,0)</f>
        <v>5</v>
      </c>
      <c r="P28" s="165" t="s">
        <v>807</v>
      </c>
      <c r="Q28" s="167">
        <f>IF(R28="Y",15,0)</f>
        <v>15</v>
      </c>
      <c r="R28" s="165" t="s">
        <v>807</v>
      </c>
      <c r="S28" s="167">
        <f>IF(T28="Y",5,0)</f>
        <v>0</v>
      </c>
      <c r="T28" s="165" t="s">
        <v>808</v>
      </c>
      <c r="U28" s="163"/>
      <c r="V28" s="163"/>
      <c r="W28" s="168">
        <f>SUM(M28+N28+O28+Q28+S28)</f>
        <v>20</v>
      </c>
      <c r="X28" s="169" t="s">
        <v>64</v>
      </c>
      <c r="Y28" s="170" t="s">
        <v>60</v>
      </c>
      <c r="Z28" s="173">
        <v>617170.5</v>
      </c>
      <c r="AA28" s="31" t="s">
        <v>935</v>
      </c>
      <c r="AB28" s="75">
        <v>0</v>
      </c>
    </row>
    <row r="29" spans="1:28" ht="135" x14ac:dyDescent="0.25">
      <c r="A29" s="159" t="s">
        <v>894</v>
      </c>
      <c r="B29" s="160" t="s">
        <v>744</v>
      </c>
      <c r="C29" s="161" t="s">
        <v>378</v>
      </c>
      <c r="D29" s="161" t="s">
        <v>787</v>
      </c>
      <c r="E29" s="162">
        <v>2493</v>
      </c>
      <c r="F29" s="161" t="s">
        <v>378</v>
      </c>
      <c r="G29" s="161" t="s">
        <v>864</v>
      </c>
      <c r="H29" s="161" t="s">
        <v>895</v>
      </c>
      <c r="I29" s="163" t="s">
        <v>896</v>
      </c>
      <c r="J29" s="180" t="s">
        <v>933</v>
      </c>
      <c r="K29" s="180" t="s">
        <v>933</v>
      </c>
      <c r="L29" s="166">
        <v>17.150000000000002</v>
      </c>
      <c r="M29" s="166">
        <v>0</v>
      </c>
      <c r="N29" s="166">
        <v>0</v>
      </c>
      <c r="O29" s="167">
        <f>IF(P29="Y",5,0)</f>
        <v>5</v>
      </c>
      <c r="P29" s="165" t="s">
        <v>807</v>
      </c>
      <c r="Q29" s="167">
        <f>IF(R29="Y",15,0)</f>
        <v>15</v>
      </c>
      <c r="R29" s="165" t="s">
        <v>807</v>
      </c>
      <c r="S29" s="167">
        <f>IF(T29="Y",5,0)</f>
        <v>0</v>
      </c>
      <c r="T29" s="165" t="s">
        <v>808</v>
      </c>
      <c r="U29" s="163"/>
      <c r="V29" s="163"/>
      <c r="W29" s="168">
        <f>SUM(M29+N29+O29+Q29+S29)</f>
        <v>20</v>
      </c>
      <c r="X29" s="169" t="s">
        <v>64</v>
      </c>
      <c r="Y29" s="170" t="s">
        <v>60</v>
      </c>
      <c r="Z29" s="173">
        <v>1755000</v>
      </c>
      <c r="AA29" s="31" t="s">
        <v>935</v>
      </c>
      <c r="AB29" s="75">
        <v>0</v>
      </c>
    </row>
    <row r="30" spans="1:28" ht="120" x14ac:dyDescent="0.25">
      <c r="A30" s="159" t="s">
        <v>897</v>
      </c>
      <c r="B30" s="160" t="s">
        <v>744</v>
      </c>
      <c r="C30" s="161" t="s">
        <v>378</v>
      </c>
      <c r="D30" s="161" t="s">
        <v>787</v>
      </c>
      <c r="E30" s="162">
        <v>2494</v>
      </c>
      <c r="F30" s="161" t="s">
        <v>378</v>
      </c>
      <c r="G30" s="161" t="s">
        <v>864</v>
      </c>
      <c r="H30" s="161" t="s">
        <v>898</v>
      </c>
      <c r="I30" s="163" t="s">
        <v>899</v>
      </c>
      <c r="J30" s="180" t="s">
        <v>933</v>
      </c>
      <c r="K30" s="180" t="s">
        <v>933</v>
      </c>
      <c r="L30" s="166">
        <v>17.150000000000002</v>
      </c>
      <c r="M30" s="166">
        <v>0</v>
      </c>
      <c r="N30" s="166">
        <v>0</v>
      </c>
      <c r="O30" s="167">
        <f>IF(P30="Y",5,0)</f>
        <v>5</v>
      </c>
      <c r="P30" s="165" t="s">
        <v>807</v>
      </c>
      <c r="Q30" s="167">
        <f>IF(R30="Y",15,0)</f>
        <v>15</v>
      </c>
      <c r="R30" s="165" t="s">
        <v>807</v>
      </c>
      <c r="S30" s="167">
        <f>IF(T30="Y",5,0)</f>
        <v>0</v>
      </c>
      <c r="T30" s="165" t="s">
        <v>808</v>
      </c>
      <c r="U30" s="163"/>
      <c r="V30" s="163"/>
      <c r="W30" s="168">
        <f>SUM(M30+N30+O30+Q30+S30)</f>
        <v>20</v>
      </c>
      <c r="X30" s="169" t="s">
        <v>64</v>
      </c>
      <c r="Y30" s="170" t="s">
        <v>60</v>
      </c>
      <c r="Z30" s="173">
        <v>594000</v>
      </c>
      <c r="AA30" s="31" t="s">
        <v>935</v>
      </c>
      <c r="AB30" s="75">
        <v>0</v>
      </c>
    </row>
    <row r="31" spans="1:28" ht="120" x14ac:dyDescent="0.25">
      <c r="A31" s="159" t="s">
        <v>900</v>
      </c>
      <c r="B31" s="160" t="s">
        <v>744</v>
      </c>
      <c r="C31" s="161" t="s">
        <v>378</v>
      </c>
      <c r="D31" s="161" t="s">
        <v>787</v>
      </c>
      <c r="E31" s="162">
        <v>2495</v>
      </c>
      <c r="F31" s="161" t="s">
        <v>378</v>
      </c>
      <c r="G31" s="161" t="s">
        <v>864</v>
      </c>
      <c r="H31" s="161" t="s">
        <v>898</v>
      </c>
      <c r="I31" s="163" t="s">
        <v>901</v>
      </c>
      <c r="J31" s="180" t="s">
        <v>933</v>
      </c>
      <c r="K31" s="180" t="s">
        <v>933</v>
      </c>
      <c r="L31" s="166">
        <v>17.150000000000002</v>
      </c>
      <c r="M31" s="166">
        <v>0</v>
      </c>
      <c r="N31" s="166">
        <v>0</v>
      </c>
      <c r="O31" s="167">
        <f>IF(P31="Y",5,0)</f>
        <v>5</v>
      </c>
      <c r="P31" s="165" t="s">
        <v>807</v>
      </c>
      <c r="Q31" s="167">
        <f>IF(R31="Y",15,0)</f>
        <v>15</v>
      </c>
      <c r="R31" s="165" t="s">
        <v>807</v>
      </c>
      <c r="S31" s="167">
        <f>IF(T31="Y",5,0)</f>
        <v>0</v>
      </c>
      <c r="T31" s="165" t="s">
        <v>808</v>
      </c>
      <c r="U31" s="163"/>
      <c r="V31" s="163"/>
      <c r="W31" s="168">
        <f>SUM(M31+N31+O31+Q31+S31)</f>
        <v>20</v>
      </c>
      <c r="X31" s="169" t="s">
        <v>64</v>
      </c>
      <c r="Y31" s="170" t="s">
        <v>60</v>
      </c>
      <c r="Z31" s="173">
        <v>612000</v>
      </c>
      <c r="AA31" s="31" t="s">
        <v>935</v>
      </c>
      <c r="AB31" s="75">
        <v>0</v>
      </c>
    </row>
    <row r="32" spans="1:28" ht="120" x14ac:dyDescent="0.25">
      <c r="A32" s="159" t="s">
        <v>902</v>
      </c>
      <c r="B32" s="160" t="s">
        <v>744</v>
      </c>
      <c r="C32" s="161" t="s">
        <v>378</v>
      </c>
      <c r="D32" s="161" t="s">
        <v>787</v>
      </c>
      <c r="E32" s="162">
        <v>2498</v>
      </c>
      <c r="F32" s="161" t="s">
        <v>378</v>
      </c>
      <c r="G32" s="161" t="s">
        <v>864</v>
      </c>
      <c r="H32" s="161" t="s">
        <v>898</v>
      </c>
      <c r="I32" s="163" t="s">
        <v>903</v>
      </c>
      <c r="J32" s="180" t="s">
        <v>933</v>
      </c>
      <c r="K32" s="180" t="s">
        <v>933</v>
      </c>
      <c r="L32" s="166">
        <v>17.150000000000002</v>
      </c>
      <c r="M32" s="166">
        <v>0</v>
      </c>
      <c r="N32" s="166">
        <v>0</v>
      </c>
      <c r="O32" s="167">
        <f>IF(P32="Y",5,0)</f>
        <v>5</v>
      </c>
      <c r="P32" s="165" t="s">
        <v>807</v>
      </c>
      <c r="Q32" s="167">
        <f>IF(R32="Y",15,0)</f>
        <v>15</v>
      </c>
      <c r="R32" s="165" t="s">
        <v>807</v>
      </c>
      <c r="S32" s="167">
        <f>IF(T32="Y",5,0)</f>
        <v>0</v>
      </c>
      <c r="T32" s="165" t="s">
        <v>808</v>
      </c>
      <c r="U32" s="163"/>
      <c r="V32" s="163"/>
      <c r="W32" s="168">
        <f>SUM(M32+N32+O32+Q32+S32)</f>
        <v>20</v>
      </c>
      <c r="X32" s="169" t="s">
        <v>64</v>
      </c>
      <c r="Y32" s="170" t="s">
        <v>60</v>
      </c>
      <c r="Z32" s="173">
        <v>639000</v>
      </c>
      <c r="AA32" s="31" t="s">
        <v>935</v>
      </c>
      <c r="AB32" s="75">
        <v>0</v>
      </c>
    </row>
    <row r="33" spans="1:28" ht="120" x14ac:dyDescent="0.25">
      <c r="A33" s="159" t="s">
        <v>904</v>
      </c>
      <c r="B33" s="160" t="s">
        <v>744</v>
      </c>
      <c r="C33" s="161" t="s">
        <v>378</v>
      </c>
      <c r="D33" s="161" t="s">
        <v>787</v>
      </c>
      <c r="E33" s="162">
        <v>2499</v>
      </c>
      <c r="F33" s="161" t="s">
        <v>378</v>
      </c>
      <c r="G33" s="161" t="s">
        <v>864</v>
      </c>
      <c r="H33" s="161" t="s">
        <v>905</v>
      </c>
      <c r="I33" s="163" t="s">
        <v>906</v>
      </c>
      <c r="J33" s="180" t="s">
        <v>933</v>
      </c>
      <c r="K33" s="180" t="s">
        <v>933</v>
      </c>
      <c r="L33" s="166">
        <v>17.150000000000002</v>
      </c>
      <c r="M33" s="166">
        <v>0</v>
      </c>
      <c r="N33" s="166">
        <v>0</v>
      </c>
      <c r="O33" s="167">
        <f>IF(P33="Y",5,0)</f>
        <v>5</v>
      </c>
      <c r="P33" s="165" t="s">
        <v>807</v>
      </c>
      <c r="Q33" s="167">
        <f>IF(R33="Y",15,0)</f>
        <v>15</v>
      </c>
      <c r="R33" s="165" t="s">
        <v>807</v>
      </c>
      <c r="S33" s="167">
        <f>IF(T33="Y",5,0)</f>
        <v>0</v>
      </c>
      <c r="T33" s="165" t="s">
        <v>808</v>
      </c>
      <c r="U33" s="163"/>
      <c r="V33" s="163"/>
      <c r="W33" s="168">
        <f>SUM(M33+N33+O33+Q33+S33)</f>
        <v>20</v>
      </c>
      <c r="X33" s="169" t="s">
        <v>64</v>
      </c>
      <c r="Y33" s="170" t="s">
        <v>60</v>
      </c>
      <c r="Z33" s="173">
        <v>661500</v>
      </c>
      <c r="AA33" s="31" t="s">
        <v>935</v>
      </c>
      <c r="AB33" s="75">
        <v>0</v>
      </c>
    </row>
    <row r="34" spans="1:28" ht="75" x14ac:dyDescent="0.25">
      <c r="A34" s="159" t="s">
        <v>914</v>
      </c>
      <c r="B34" s="160" t="s">
        <v>744</v>
      </c>
      <c r="C34" s="161" t="s">
        <v>378</v>
      </c>
      <c r="D34" s="161" t="s">
        <v>794</v>
      </c>
      <c r="E34" s="162">
        <v>2401</v>
      </c>
      <c r="F34" s="161" t="s">
        <v>378</v>
      </c>
      <c r="G34" s="161" t="s">
        <v>911</v>
      </c>
      <c r="H34" s="161" t="s">
        <v>915</v>
      </c>
      <c r="I34" s="163" t="s">
        <v>916</v>
      </c>
      <c r="J34" s="180" t="s">
        <v>933</v>
      </c>
      <c r="K34" s="180" t="s">
        <v>933</v>
      </c>
      <c r="L34" s="166">
        <v>6.38</v>
      </c>
      <c r="M34" s="166">
        <v>0</v>
      </c>
      <c r="N34" s="166">
        <v>0</v>
      </c>
      <c r="O34" s="167">
        <f>IF(P34="Y",5,0)</f>
        <v>5</v>
      </c>
      <c r="P34" s="165" t="s">
        <v>807</v>
      </c>
      <c r="Q34" s="167">
        <f>IF(R34="Y",15,0)</f>
        <v>15</v>
      </c>
      <c r="R34" s="165" t="s">
        <v>807</v>
      </c>
      <c r="S34" s="167">
        <f>IF(T34="Y",5,0)</f>
        <v>0</v>
      </c>
      <c r="T34" s="165" t="s">
        <v>808</v>
      </c>
      <c r="U34" s="163"/>
      <c r="V34" s="163"/>
      <c r="W34" s="168">
        <f>SUM(M34+N34+O34+Q34+S34)</f>
        <v>20</v>
      </c>
      <c r="X34" s="164" t="s">
        <v>63</v>
      </c>
      <c r="Y34" s="170" t="s">
        <v>60</v>
      </c>
      <c r="Z34" s="173">
        <v>3150000</v>
      </c>
      <c r="AA34" s="31" t="s">
        <v>935</v>
      </c>
      <c r="AB34" s="75">
        <v>0</v>
      </c>
    </row>
    <row r="35" spans="1:28" ht="90" x14ac:dyDescent="0.25">
      <c r="A35" s="159" t="s">
        <v>917</v>
      </c>
      <c r="B35" s="160" t="s">
        <v>744</v>
      </c>
      <c r="C35" s="161" t="s">
        <v>378</v>
      </c>
      <c r="D35" s="161" t="s">
        <v>789</v>
      </c>
      <c r="E35" s="162">
        <v>2396</v>
      </c>
      <c r="F35" s="161" t="s">
        <v>378</v>
      </c>
      <c r="G35" s="161" t="s">
        <v>911</v>
      </c>
      <c r="H35" s="161" t="s">
        <v>918</v>
      </c>
      <c r="I35" s="163" t="s">
        <v>919</v>
      </c>
      <c r="J35" s="180" t="s">
        <v>933</v>
      </c>
      <c r="K35" s="180" t="s">
        <v>933</v>
      </c>
      <c r="L35" s="166">
        <v>9.0250000000000004</v>
      </c>
      <c r="M35" s="166">
        <v>0</v>
      </c>
      <c r="N35" s="166">
        <v>0</v>
      </c>
      <c r="O35" s="167">
        <f>IF(P35="Y",5,0)</f>
        <v>5</v>
      </c>
      <c r="P35" s="165" t="s">
        <v>807</v>
      </c>
      <c r="Q35" s="167">
        <f>IF(R35="Y",15,0)</f>
        <v>15</v>
      </c>
      <c r="R35" s="165" t="s">
        <v>807</v>
      </c>
      <c r="S35" s="167">
        <f>IF(T35="Y",5,0)</f>
        <v>0</v>
      </c>
      <c r="T35" s="165" t="s">
        <v>808</v>
      </c>
      <c r="U35" s="163"/>
      <c r="V35" s="163"/>
      <c r="W35" s="168">
        <f>SUM(M35+N35+O35+Q35+S35)</f>
        <v>20</v>
      </c>
      <c r="X35" s="164" t="s">
        <v>63</v>
      </c>
      <c r="Y35" s="170" t="s">
        <v>60</v>
      </c>
      <c r="Z35" s="173">
        <v>3060000</v>
      </c>
      <c r="AA35" s="31" t="s">
        <v>935</v>
      </c>
      <c r="AB35" s="75">
        <v>0</v>
      </c>
    </row>
    <row r="36" spans="1:28" ht="75" x14ac:dyDescent="0.25">
      <c r="A36" s="159" t="s">
        <v>920</v>
      </c>
      <c r="B36" s="160" t="s">
        <v>744</v>
      </c>
      <c r="C36" s="161" t="s">
        <v>378</v>
      </c>
      <c r="D36" s="161" t="s">
        <v>797</v>
      </c>
      <c r="E36" s="162">
        <v>2400</v>
      </c>
      <c r="F36" s="161" t="s">
        <v>378</v>
      </c>
      <c r="G36" s="161" t="s">
        <v>911</v>
      </c>
      <c r="H36" s="161" t="s">
        <v>798</v>
      </c>
      <c r="I36" s="163" t="s">
        <v>921</v>
      </c>
      <c r="J36" s="180" t="s">
        <v>933</v>
      </c>
      <c r="K36" s="180" t="s">
        <v>933</v>
      </c>
      <c r="L36" s="166">
        <v>8.3250000000000011</v>
      </c>
      <c r="M36" s="166">
        <v>0</v>
      </c>
      <c r="N36" s="166">
        <v>0</v>
      </c>
      <c r="O36" s="167">
        <f>IF(P36="Y",5,0)</f>
        <v>5</v>
      </c>
      <c r="P36" s="165" t="s">
        <v>807</v>
      </c>
      <c r="Q36" s="167">
        <f>IF(R36="Y",15,0)</f>
        <v>15</v>
      </c>
      <c r="R36" s="165" t="s">
        <v>807</v>
      </c>
      <c r="S36" s="167">
        <f>IF(T36="Y",5,0)</f>
        <v>0</v>
      </c>
      <c r="T36" s="165" t="s">
        <v>808</v>
      </c>
      <c r="U36" s="163"/>
      <c r="V36" s="163"/>
      <c r="W36" s="168">
        <f>SUM(M36+N36+O36+Q36+S36)</f>
        <v>20</v>
      </c>
      <c r="X36" s="164" t="s">
        <v>63</v>
      </c>
      <c r="Y36" s="170" t="s">
        <v>60</v>
      </c>
      <c r="Z36" s="173">
        <v>450000</v>
      </c>
      <c r="AA36" s="31" t="s">
        <v>935</v>
      </c>
      <c r="AB36" s="75">
        <v>0</v>
      </c>
    </row>
    <row r="37" spans="1:28" ht="75" x14ac:dyDescent="0.25">
      <c r="A37" s="159" t="s">
        <v>922</v>
      </c>
      <c r="B37" s="160" t="s">
        <v>744</v>
      </c>
      <c r="C37" s="161" t="s">
        <v>378</v>
      </c>
      <c r="D37" s="161" t="s">
        <v>779</v>
      </c>
      <c r="E37" s="162">
        <v>2403</v>
      </c>
      <c r="F37" s="161" t="s">
        <v>378</v>
      </c>
      <c r="G37" s="161" t="s">
        <v>911</v>
      </c>
      <c r="H37" s="161" t="s">
        <v>792</v>
      </c>
      <c r="I37" s="163" t="s">
        <v>923</v>
      </c>
      <c r="J37" s="180" t="s">
        <v>933</v>
      </c>
      <c r="K37" s="180" t="s">
        <v>933</v>
      </c>
      <c r="L37" s="166">
        <v>6.26</v>
      </c>
      <c r="M37" s="166">
        <v>0</v>
      </c>
      <c r="N37" s="166">
        <v>0</v>
      </c>
      <c r="O37" s="167">
        <f>IF(P37="Y",5,0)</f>
        <v>5</v>
      </c>
      <c r="P37" s="165" t="s">
        <v>807</v>
      </c>
      <c r="Q37" s="167">
        <f>IF(R37="Y",15,0)</f>
        <v>15</v>
      </c>
      <c r="R37" s="165" t="s">
        <v>807</v>
      </c>
      <c r="S37" s="167">
        <f>IF(T37="Y",5,0)</f>
        <v>0</v>
      </c>
      <c r="T37" s="165" t="s">
        <v>808</v>
      </c>
      <c r="U37" s="163"/>
      <c r="V37" s="163"/>
      <c r="W37" s="168">
        <f>SUM(M37+N37+O37+Q37+S37)</f>
        <v>20</v>
      </c>
      <c r="X37" s="164" t="s">
        <v>63</v>
      </c>
      <c r="Y37" s="170" t="s">
        <v>60</v>
      </c>
      <c r="Z37" s="173">
        <v>553500</v>
      </c>
      <c r="AA37" s="31" t="s">
        <v>935</v>
      </c>
      <c r="AB37" s="75">
        <v>0</v>
      </c>
    </row>
    <row r="38" spans="1:28" ht="75" x14ac:dyDescent="0.25">
      <c r="A38" s="159" t="s">
        <v>924</v>
      </c>
      <c r="B38" s="160" t="s">
        <v>744</v>
      </c>
      <c r="C38" s="161" t="s">
        <v>378</v>
      </c>
      <c r="D38" s="161" t="s">
        <v>925</v>
      </c>
      <c r="E38" s="162">
        <v>2402</v>
      </c>
      <c r="F38" s="161" t="s">
        <v>378</v>
      </c>
      <c r="G38" s="161" t="s">
        <v>911</v>
      </c>
      <c r="H38" s="161" t="s">
        <v>926</v>
      </c>
      <c r="I38" s="163" t="s">
        <v>927</v>
      </c>
      <c r="J38" s="180" t="s">
        <v>933</v>
      </c>
      <c r="K38" s="180" t="s">
        <v>933</v>
      </c>
      <c r="L38" s="166">
        <v>10.98</v>
      </c>
      <c r="M38" s="166">
        <v>0</v>
      </c>
      <c r="N38" s="166">
        <v>0</v>
      </c>
      <c r="O38" s="167">
        <f>IF(P38="Y",5,0)</f>
        <v>5</v>
      </c>
      <c r="P38" s="165" t="s">
        <v>807</v>
      </c>
      <c r="Q38" s="167">
        <f>IF(R38="Y",15,0)</f>
        <v>15</v>
      </c>
      <c r="R38" s="165" t="s">
        <v>807</v>
      </c>
      <c r="S38" s="167">
        <f>IF(T38="Y",5,0)</f>
        <v>0</v>
      </c>
      <c r="T38" s="165" t="s">
        <v>808</v>
      </c>
      <c r="U38" s="163"/>
      <c r="V38" s="163"/>
      <c r="W38" s="168">
        <f>SUM(M38+N38+O38+Q38+S38)</f>
        <v>20</v>
      </c>
      <c r="X38" s="164" t="s">
        <v>63</v>
      </c>
      <c r="Y38" s="170" t="s">
        <v>60</v>
      </c>
      <c r="Z38" s="173">
        <v>157500</v>
      </c>
      <c r="AA38" s="31" t="s">
        <v>935</v>
      </c>
      <c r="AB38" s="75">
        <v>0</v>
      </c>
    </row>
    <row r="39" spans="1:28" ht="90" x14ac:dyDescent="0.25">
      <c r="A39" s="159" t="s">
        <v>803</v>
      </c>
      <c r="B39" s="160" t="s">
        <v>744</v>
      </c>
      <c r="C39" s="161" t="s">
        <v>378</v>
      </c>
      <c r="D39" s="161" t="s">
        <v>785</v>
      </c>
      <c r="E39" s="162">
        <v>3061</v>
      </c>
      <c r="F39" s="161" t="s">
        <v>378</v>
      </c>
      <c r="G39" s="161" t="s">
        <v>804</v>
      </c>
      <c r="H39" s="161" t="s">
        <v>805</v>
      </c>
      <c r="I39" s="163" t="s">
        <v>806</v>
      </c>
      <c r="J39" s="180" t="s">
        <v>933</v>
      </c>
      <c r="K39" s="180" t="s">
        <v>933</v>
      </c>
      <c r="L39" s="166">
        <v>7.4449999999999994</v>
      </c>
      <c r="M39" s="166">
        <v>0</v>
      </c>
      <c r="N39" s="166">
        <v>0</v>
      </c>
      <c r="O39" s="167">
        <f>IF(P39="Y",5,0)</f>
        <v>5</v>
      </c>
      <c r="P39" s="179" t="s">
        <v>807</v>
      </c>
      <c r="Q39" s="167">
        <f>IF(R39="Y",15,0)</f>
        <v>15</v>
      </c>
      <c r="R39" s="165" t="s">
        <v>807</v>
      </c>
      <c r="S39" s="167">
        <f>IF(T39="Y",5,0)</f>
        <v>0</v>
      </c>
      <c r="T39" s="165" t="s">
        <v>808</v>
      </c>
      <c r="U39" s="163"/>
      <c r="V39" s="163"/>
      <c r="W39" s="168">
        <f>SUM(M39+N39+O39+Q39+S39)</f>
        <v>20</v>
      </c>
      <c r="X39" s="169" t="s">
        <v>217</v>
      </c>
      <c r="Y39" s="170" t="s">
        <v>139</v>
      </c>
      <c r="Z39" s="173">
        <v>765000</v>
      </c>
      <c r="AA39" s="9" t="s">
        <v>936</v>
      </c>
      <c r="AB39" s="75">
        <v>0</v>
      </c>
    </row>
    <row r="40" spans="1:28" ht="60" x14ac:dyDescent="0.25">
      <c r="A40" s="159" t="s">
        <v>809</v>
      </c>
      <c r="B40" s="160" t="s">
        <v>744</v>
      </c>
      <c r="C40" s="161" t="s">
        <v>378</v>
      </c>
      <c r="D40" s="161" t="s">
        <v>791</v>
      </c>
      <c r="E40" s="162">
        <v>2932</v>
      </c>
      <c r="F40" s="161" t="s">
        <v>378</v>
      </c>
      <c r="G40" s="161" t="s">
        <v>804</v>
      </c>
      <c r="H40" s="161" t="s">
        <v>795</v>
      </c>
      <c r="I40" s="163" t="s">
        <v>810</v>
      </c>
      <c r="J40" s="180" t="s">
        <v>933</v>
      </c>
      <c r="K40" s="180" t="s">
        <v>933</v>
      </c>
      <c r="L40" s="166">
        <v>6.6399999999999988</v>
      </c>
      <c r="M40" s="166">
        <v>0</v>
      </c>
      <c r="N40" s="166">
        <v>0</v>
      </c>
      <c r="O40" s="167">
        <f>IF(P40="Y",5,0)</f>
        <v>5</v>
      </c>
      <c r="P40" s="179" t="s">
        <v>807</v>
      </c>
      <c r="Q40" s="167">
        <f>IF(R40="Y",15,0)</f>
        <v>15</v>
      </c>
      <c r="R40" s="165" t="s">
        <v>807</v>
      </c>
      <c r="S40" s="167">
        <f>IF(T40="Y",5,0)</f>
        <v>0</v>
      </c>
      <c r="T40" s="165" t="s">
        <v>808</v>
      </c>
      <c r="U40" s="163"/>
      <c r="V40" s="163"/>
      <c r="W40" s="168">
        <f>SUM(M40+N40+O40+Q40+S40)</f>
        <v>20</v>
      </c>
      <c r="X40" s="169" t="s">
        <v>217</v>
      </c>
      <c r="Y40" s="170" t="s">
        <v>139</v>
      </c>
      <c r="Z40" s="173">
        <v>1350000</v>
      </c>
      <c r="AA40" s="9" t="s">
        <v>936</v>
      </c>
      <c r="AB40" s="75">
        <v>0</v>
      </c>
    </row>
    <row r="41" spans="1:28" ht="105" x14ac:dyDescent="0.25">
      <c r="A41" s="159" t="s">
        <v>811</v>
      </c>
      <c r="B41" s="160" t="s">
        <v>744</v>
      </c>
      <c r="C41" s="161" t="s">
        <v>378</v>
      </c>
      <c r="D41" s="161" t="s">
        <v>779</v>
      </c>
      <c r="E41" s="162">
        <v>2450</v>
      </c>
      <c r="F41" s="161" t="s">
        <v>378</v>
      </c>
      <c r="G41" s="161" t="s">
        <v>804</v>
      </c>
      <c r="H41" s="161" t="s">
        <v>812</v>
      </c>
      <c r="I41" s="163" t="s">
        <v>813</v>
      </c>
      <c r="J41" s="180" t="s">
        <v>933</v>
      </c>
      <c r="K41" s="180" t="s">
        <v>933</v>
      </c>
      <c r="L41" s="166">
        <v>3.96</v>
      </c>
      <c r="M41" s="166">
        <v>0</v>
      </c>
      <c r="N41" s="166">
        <v>0</v>
      </c>
      <c r="O41" s="167">
        <f>IF(P41="Y",5,0)</f>
        <v>5</v>
      </c>
      <c r="P41" s="179" t="s">
        <v>807</v>
      </c>
      <c r="Q41" s="167">
        <f>IF(R41="Y",15,0)</f>
        <v>15</v>
      </c>
      <c r="R41" s="165" t="s">
        <v>807</v>
      </c>
      <c r="S41" s="167">
        <f>IF(T41="Y",5,0)</f>
        <v>0</v>
      </c>
      <c r="T41" s="165" t="s">
        <v>808</v>
      </c>
      <c r="U41" s="163"/>
      <c r="V41" s="163"/>
      <c r="W41" s="168">
        <f>SUM(M41+N41+O41+Q41+S41)</f>
        <v>20</v>
      </c>
      <c r="X41" s="169" t="s">
        <v>217</v>
      </c>
      <c r="Y41" s="170" t="s">
        <v>139</v>
      </c>
      <c r="Z41" s="173">
        <v>1102500</v>
      </c>
      <c r="AA41" s="9" t="s">
        <v>938</v>
      </c>
      <c r="AB41" s="75">
        <v>0</v>
      </c>
    </row>
    <row r="42" spans="1:28" ht="135" x14ac:dyDescent="0.25">
      <c r="A42" s="159" t="s">
        <v>814</v>
      </c>
      <c r="B42" s="160" t="s">
        <v>744</v>
      </c>
      <c r="C42" s="161" t="s">
        <v>378</v>
      </c>
      <c r="D42" s="161" t="s">
        <v>779</v>
      </c>
      <c r="E42" s="162">
        <v>2863</v>
      </c>
      <c r="F42" s="161" t="s">
        <v>378</v>
      </c>
      <c r="G42" s="161" t="s">
        <v>804</v>
      </c>
      <c r="H42" s="161" t="s">
        <v>815</v>
      </c>
      <c r="I42" s="163" t="s">
        <v>816</v>
      </c>
      <c r="J42" s="180" t="s">
        <v>933</v>
      </c>
      <c r="K42" s="180" t="s">
        <v>933</v>
      </c>
      <c r="L42" s="166">
        <v>3.96</v>
      </c>
      <c r="M42" s="166">
        <v>0</v>
      </c>
      <c r="N42" s="166">
        <v>0</v>
      </c>
      <c r="O42" s="167">
        <f>IF(P42="Y",5,0)</f>
        <v>5</v>
      </c>
      <c r="P42" s="179" t="s">
        <v>807</v>
      </c>
      <c r="Q42" s="167">
        <f>IF(R42="Y",15,0)</f>
        <v>15</v>
      </c>
      <c r="R42" s="165" t="s">
        <v>807</v>
      </c>
      <c r="S42" s="167">
        <f>IF(T42="Y",5,0)</f>
        <v>0</v>
      </c>
      <c r="T42" s="165" t="s">
        <v>808</v>
      </c>
      <c r="U42" s="163"/>
      <c r="V42" s="163"/>
      <c r="W42" s="168">
        <f>SUM(M42+N42+O42+Q42+S42)</f>
        <v>20</v>
      </c>
      <c r="X42" s="169" t="s">
        <v>217</v>
      </c>
      <c r="Y42" s="170" t="s">
        <v>139</v>
      </c>
      <c r="Z42" s="173">
        <v>1548000</v>
      </c>
      <c r="AA42" s="9" t="s">
        <v>936</v>
      </c>
      <c r="AB42" s="75">
        <v>0</v>
      </c>
    </row>
    <row r="43" spans="1:28" ht="90" x14ac:dyDescent="0.25">
      <c r="A43" s="159" t="s">
        <v>817</v>
      </c>
      <c r="B43" s="160" t="s">
        <v>744</v>
      </c>
      <c r="C43" s="161" t="s">
        <v>378</v>
      </c>
      <c r="D43" s="161" t="s">
        <v>779</v>
      </c>
      <c r="E43" s="162">
        <v>2864</v>
      </c>
      <c r="F43" s="161" t="s">
        <v>378</v>
      </c>
      <c r="G43" s="161" t="s">
        <v>804</v>
      </c>
      <c r="H43" s="161" t="s">
        <v>818</v>
      </c>
      <c r="I43" s="163" t="s">
        <v>819</v>
      </c>
      <c r="J43" s="180" t="s">
        <v>933</v>
      </c>
      <c r="K43" s="180" t="s">
        <v>933</v>
      </c>
      <c r="L43" s="166">
        <v>3.96</v>
      </c>
      <c r="M43" s="166">
        <v>0</v>
      </c>
      <c r="N43" s="166">
        <v>0</v>
      </c>
      <c r="O43" s="167">
        <f>IF(P43="Y",5,0)</f>
        <v>5</v>
      </c>
      <c r="P43" s="179" t="s">
        <v>807</v>
      </c>
      <c r="Q43" s="167">
        <f>IF(R43="Y",15,0)</f>
        <v>15</v>
      </c>
      <c r="R43" s="165" t="s">
        <v>807</v>
      </c>
      <c r="S43" s="167">
        <f>IF(T43="Y",5,0)</f>
        <v>0</v>
      </c>
      <c r="T43" s="165" t="s">
        <v>808</v>
      </c>
      <c r="U43" s="163"/>
      <c r="V43" s="163"/>
      <c r="W43" s="168">
        <f>SUM(M43+N43+O43+Q43+S43)</f>
        <v>20</v>
      </c>
      <c r="X43" s="169" t="s">
        <v>217</v>
      </c>
      <c r="Y43" s="170" t="s">
        <v>139</v>
      </c>
      <c r="Z43" s="173">
        <v>369000</v>
      </c>
      <c r="AA43" s="9" t="s">
        <v>936</v>
      </c>
      <c r="AB43" s="75">
        <v>0</v>
      </c>
    </row>
    <row r="44" spans="1:28" ht="105" x14ac:dyDescent="0.25">
      <c r="A44" s="159" t="s">
        <v>820</v>
      </c>
      <c r="B44" s="160" t="s">
        <v>744</v>
      </c>
      <c r="C44" s="161" t="s">
        <v>378</v>
      </c>
      <c r="D44" s="161" t="s">
        <v>779</v>
      </c>
      <c r="E44" s="162">
        <v>3060</v>
      </c>
      <c r="F44" s="161" t="s">
        <v>378</v>
      </c>
      <c r="G44" s="161" t="s">
        <v>804</v>
      </c>
      <c r="H44" s="161" t="s">
        <v>821</v>
      </c>
      <c r="I44" s="163" t="s">
        <v>822</v>
      </c>
      <c r="J44" s="180" t="s">
        <v>933</v>
      </c>
      <c r="K44" s="180" t="s">
        <v>933</v>
      </c>
      <c r="L44" s="166">
        <v>3.96</v>
      </c>
      <c r="M44" s="166">
        <v>0</v>
      </c>
      <c r="N44" s="166">
        <v>0</v>
      </c>
      <c r="O44" s="167">
        <f>IF(P44="Y",5,0)</f>
        <v>5</v>
      </c>
      <c r="P44" s="179" t="s">
        <v>807</v>
      </c>
      <c r="Q44" s="167">
        <f>IF(R44="Y",15,0)</f>
        <v>15</v>
      </c>
      <c r="R44" s="165" t="s">
        <v>807</v>
      </c>
      <c r="S44" s="167">
        <f>IF(T44="Y",5,0)</f>
        <v>0</v>
      </c>
      <c r="T44" s="165" t="s">
        <v>808</v>
      </c>
      <c r="U44" s="163"/>
      <c r="V44" s="163"/>
      <c r="W44" s="168">
        <f>SUM(M44+N44+O44+Q44+S44)</f>
        <v>20</v>
      </c>
      <c r="X44" s="169" t="s">
        <v>217</v>
      </c>
      <c r="Y44" s="170" t="s">
        <v>139</v>
      </c>
      <c r="Z44" s="173">
        <v>900000</v>
      </c>
      <c r="AA44" s="9" t="s">
        <v>936</v>
      </c>
      <c r="AB44" s="75">
        <v>0</v>
      </c>
    </row>
    <row r="45" spans="1:28" ht="90" x14ac:dyDescent="0.25">
      <c r="A45" s="159" t="s">
        <v>830</v>
      </c>
      <c r="B45" s="160" t="s">
        <v>744</v>
      </c>
      <c r="C45" s="161" t="s">
        <v>378</v>
      </c>
      <c r="D45" s="161" t="s">
        <v>782</v>
      </c>
      <c r="E45" s="162">
        <v>2942</v>
      </c>
      <c r="F45" s="161" t="s">
        <v>378</v>
      </c>
      <c r="G45" s="161" t="s">
        <v>827</v>
      </c>
      <c r="H45" s="161" t="s">
        <v>831</v>
      </c>
      <c r="I45" s="163" t="s">
        <v>832</v>
      </c>
      <c r="J45" s="180" t="s">
        <v>933</v>
      </c>
      <c r="K45" s="180" t="s">
        <v>933</v>
      </c>
      <c r="L45" s="166">
        <v>5.8999999999999995</v>
      </c>
      <c r="M45" s="166">
        <v>0</v>
      </c>
      <c r="N45" s="166">
        <v>0</v>
      </c>
      <c r="O45" s="167">
        <f>IF(P45="Y",5,0)</f>
        <v>5</v>
      </c>
      <c r="P45" s="165" t="s">
        <v>807</v>
      </c>
      <c r="Q45" s="167">
        <f>IF(R45="Y",15,0)</f>
        <v>15</v>
      </c>
      <c r="R45" s="165" t="s">
        <v>807</v>
      </c>
      <c r="S45" s="167">
        <f>IF(T45="Y",5,0)</f>
        <v>0</v>
      </c>
      <c r="T45" s="165" t="s">
        <v>808</v>
      </c>
      <c r="U45" s="163"/>
      <c r="V45" s="163"/>
      <c r="W45" s="168">
        <f>SUM(M45+N45+O45+Q45+S45)</f>
        <v>20</v>
      </c>
      <c r="X45" s="169" t="s">
        <v>281</v>
      </c>
      <c r="Y45" s="170" t="s">
        <v>139</v>
      </c>
      <c r="Z45" s="173">
        <v>2845080</v>
      </c>
      <c r="AA45" s="9" t="s">
        <v>936</v>
      </c>
      <c r="AB45" s="75">
        <v>0</v>
      </c>
    </row>
    <row r="46" spans="1:28" ht="90" x14ac:dyDescent="0.25">
      <c r="A46" s="159" t="s">
        <v>833</v>
      </c>
      <c r="B46" s="160" t="s">
        <v>744</v>
      </c>
      <c r="C46" s="161" t="s">
        <v>378</v>
      </c>
      <c r="D46" s="161" t="s">
        <v>786</v>
      </c>
      <c r="E46" s="162">
        <v>2938</v>
      </c>
      <c r="F46" s="161" t="s">
        <v>378</v>
      </c>
      <c r="G46" s="161" t="s">
        <v>827</v>
      </c>
      <c r="H46" s="161" t="s">
        <v>834</v>
      </c>
      <c r="I46" s="163" t="s">
        <v>835</v>
      </c>
      <c r="J46" s="180" t="s">
        <v>933</v>
      </c>
      <c r="K46" s="180" t="s">
        <v>933</v>
      </c>
      <c r="L46" s="166">
        <v>6.2</v>
      </c>
      <c r="M46" s="166">
        <v>0</v>
      </c>
      <c r="N46" s="166">
        <v>0</v>
      </c>
      <c r="O46" s="167">
        <f>IF(P46="Y",5,0)</f>
        <v>5</v>
      </c>
      <c r="P46" s="165" t="s">
        <v>807</v>
      </c>
      <c r="Q46" s="167">
        <f>IF(R46="Y",15,0)</f>
        <v>15</v>
      </c>
      <c r="R46" s="165" t="s">
        <v>807</v>
      </c>
      <c r="S46" s="167">
        <f>IF(T46="Y",5,0)</f>
        <v>0</v>
      </c>
      <c r="T46" s="165" t="s">
        <v>808</v>
      </c>
      <c r="U46" s="163"/>
      <c r="V46" s="163"/>
      <c r="W46" s="168">
        <f>SUM(M46+N46+O46+Q46+S46)</f>
        <v>20</v>
      </c>
      <c r="X46" s="169" t="s">
        <v>281</v>
      </c>
      <c r="Y46" s="170" t="s">
        <v>139</v>
      </c>
      <c r="Z46" s="173">
        <v>681300</v>
      </c>
      <c r="AA46" s="9" t="s">
        <v>936</v>
      </c>
      <c r="AB46" s="75">
        <v>0</v>
      </c>
    </row>
    <row r="47" spans="1:28" ht="105" x14ac:dyDescent="0.25">
      <c r="A47" s="159" t="s">
        <v>836</v>
      </c>
      <c r="B47" s="160" t="s">
        <v>744</v>
      </c>
      <c r="C47" s="161" t="s">
        <v>378</v>
      </c>
      <c r="D47" s="161" t="s">
        <v>802</v>
      </c>
      <c r="E47" s="162">
        <v>2936</v>
      </c>
      <c r="F47" s="161" t="s">
        <v>378</v>
      </c>
      <c r="G47" s="161" t="s">
        <v>827</v>
      </c>
      <c r="H47" s="161" t="s">
        <v>837</v>
      </c>
      <c r="I47" s="163" t="s">
        <v>838</v>
      </c>
      <c r="J47" s="180" t="s">
        <v>933</v>
      </c>
      <c r="K47" s="180" t="s">
        <v>933</v>
      </c>
      <c r="L47" s="166">
        <v>7.26</v>
      </c>
      <c r="M47" s="166">
        <v>0</v>
      </c>
      <c r="N47" s="166">
        <v>0</v>
      </c>
      <c r="O47" s="167">
        <f>IF(P47="Y",5,0)</f>
        <v>5</v>
      </c>
      <c r="P47" s="165" t="s">
        <v>807</v>
      </c>
      <c r="Q47" s="167">
        <f>IF(R47="Y",15,0)</f>
        <v>15</v>
      </c>
      <c r="R47" s="165" t="s">
        <v>807</v>
      </c>
      <c r="S47" s="167">
        <f>IF(T47="Y",5,0)</f>
        <v>0</v>
      </c>
      <c r="T47" s="165" t="s">
        <v>808</v>
      </c>
      <c r="U47" s="163"/>
      <c r="V47" s="163"/>
      <c r="W47" s="168">
        <f>SUM(M47+N47+O47+Q47+S47)</f>
        <v>20</v>
      </c>
      <c r="X47" s="169" t="s">
        <v>281</v>
      </c>
      <c r="Y47" s="170" t="s">
        <v>139</v>
      </c>
      <c r="Z47" s="173">
        <v>999000</v>
      </c>
      <c r="AA47" s="9" t="s">
        <v>938</v>
      </c>
      <c r="AB47" s="75">
        <v>0</v>
      </c>
    </row>
    <row r="50" spans="12:27" ht="18.75" x14ac:dyDescent="0.3">
      <c r="L50" s="183" t="s">
        <v>941</v>
      </c>
      <c r="AA50" t="s">
        <v>76</v>
      </c>
    </row>
  </sheetData>
  <mergeCells count="1">
    <mergeCell ref="M3:S3"/>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'[1]Aviation Project Instructions'!#REF!</xm:f>
          </x14:formula1>
          <xm:sqref>B5:C47 F5:F47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cores xmlns="7c0fc6b6-ee38-4a57-96ff-21e268a170ce">Final Scores</Scores>
    <order0 xmlns="7c0fc6b6-ee38-4a57-96ff-21e268a170ce">08</order0>
    <_dlc_DocId xmlns="16f00c2e-ac5c-418b-9f13-a0771dbd417d">CONNECT-498-43</_dlc_DocId>
    <_dlc_DocIdUrl xmlns="16f00c2e-ac5c-418b-9f13-a0771dbd417d">
      <Url>https://connect.ncdot.gov/projects/planning/_layouts/DocIdRedir.aspx?ID=CONNECT-498-43</Url>
      <Description>CONNECT-498-43</Description>
    </_dlc_DocIdUrl>
    <_dlc_DocIdPersistId xmlns="16f00c2e-ac5c-418b-9f13-a0771dbd417d">false</_dlc_DocIdPersistId>
    <URL xmlns="http://schemas.microsoft.com/sharepoint/v3">
      <Url xsi:nil="true"/>
      <Description xsi:nil="true"/>
    </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5.xml><?xml version="1.0" encoding="utf-8"?>
<?mso-contentType ?>
<SharedContentType xmlns="Microsoft.SharePoint.Taxonomy.ContentTypeSync" SourceId="7ef604a7-ebc4-47af-96e9-7f1ad444f50a" ContentTypeId="0x0101" PreviousValue="false"/>
</file>

<file path=customXml/itemProps1.xml><?xml version="1.0" encoding="utf-8"?>
<ds:datastoreItem xmlns:ds="http://schemas.openxmlformats.org/officeDocument/2006/customXml" ds:itemID="{A1C53C7B-F31E-483E-B3C1-C13024551E98}"/>
</file>

<file path=customXml/itemProps2.xml><?xml version="1.0" encoding="utf-8"?>
<ds:datastoreItem xmlns:ds="http://schemas.openxmlformats.org/officeDocument/2006/customXml" ds:itemID="{DF05A8F3-0B84-421C-8E3E-ED245AB28987}"/>
</file>

<file path=customXml/itemProps3.xml><?xml version="1.0" encoding="utf-8"?>
<ds:datastoreItem xmlns:ds="http://schemas.openxmlformats.org/officeDocument/2006/customXml" ds:itemID="{E4C226A1-2702-492F-8677-BDC2C8208DF2}"/>
</file>

<file path=customXml/itemProps4.xml><?xml version="1.0" encoding="utf-8"?>
<ds:datastoreItem xmlns:ds="http://schemas.openxmlformats.org/officeDocument/2006/customXml" ds:itemID="{B7BA312B-500E-4FDC-ADE9-CB4D8A928A51}"/>
</file>

<file path=customXml/itemProps5.xml><?xml version="1.0" encoding="utf-8"?>
<ds:datastoreItem xmlns:ds="http://schemas.openxmlformats.org/officeDocument/2006/customXml" ds:itemID="{9B90336B-7DAE-45E0-984C-9D3611F780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All Reg Impact Assigned Points</vt:lpstr>
      <vt:lpstr>All Div Needs Assigned Points</vt:lpstr>
      <vt:lpstr>Highway - REGIONAL IMPACT</vt:lpstr>
      <vt:lpstr>Highway - DIVISION NEEDS</vt:lpstr>
      <vt:lpstr>Bike-Ped - DIVISION NEEDS</vt:lpstr>
      <vt:lpstr>Aviation - DIVISION NEEDS</vt:lpstr>
      <vt:lpstr>'Highway - DIVISION NEEDS'!Print_Area</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Sturdivant, Darius D</dc:creator>
  <cp:lastModifiedBy>Sturdivant, Darius D</cp:lastModifiedBy>
  <cp:lastPrinted>2014-08-08T12:58:47Z</cp:lastPrinted>
  <dcterms:created xsi:type="dcterms:W3CDTF">2014-07-16T03:04:45Z</dcterms:created>
  <dcterms:modified xsi:type="dcterms:W3CDTF">2014-09-08T18:37:56Z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0x010100B5BABCA67EDE7045AB4C3D83F197EF35</vt:lpwstr>
  </property>
  <property fmtid="{D5CDD505-2E9C-101B-9397-08002B2CF9AE}" pid="3" name="_dlc_DocIdItemGuid">
    <vt:lpwstr>c0ba2611-6219-4929-8cf9-4d1b947f0eaa</vt:lpwstr>
  </property>
  <property fmtid="{D5CDD505-2E9C-101B-9397-08002B2CF9AE}" pid="4" name="Order">
    <vt:r8>4300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